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<sst xmlns="http://schemas.openxmlformats.org/spreadsheetml/2006/main" count="125" uniqueCount="42">
  <si>
    <t>PROGRAM (ACTIVITY)</t>
  </si>
  <si>
    <t>TAHUN 2011</t>
  </si>
  <si>
    <t>TAHUN 2012</t>
  </si>
  <si>
    <t>TAHUN 2013</t>
  </si>
  <si>
    <t>UNS</t>
  </si>
  <si>
    <t>PEMKAB</t>
  </si>
  <si>
    <t>DIKTI</t>
  </si>
  <si>
    <t>KRA</t>
  </si>
  <si>
    <t>SRG</t>
  </si>
  <si>
    <t>MGT</t>
  </si>
  <si>
    <t>NGW</t>
  </si>
  <si>
    <t>PROGRAM 1</t>
  </si>
  <si>
    <t xml:space="preserve">   1.1 Pembuatan Rencana Tapak (Site Plan) Kawasan Wisata Karanganyar dan Ngawi</t>
  </si>
  <si>
    <r>
      <rPr>
        <i/>
        <sz val="10"/>
        <color indexed="8"/>
        <rFont val="Arial"/>
        <family val="2"/>
      </rPr>
      <t>Site Observation</t>
    </r>
    <r>
      <rPr>
        <sz val="10"/>
        <color indexed="8"/>
        <rFont val="Arial"/>
        <family val="2"/>
      </rPr>
      <t xml:space="preserve"> (collecting data)</t>
    </r>
  </si>
  <si>
    <t>a.  Honor</t>
  </si>
  <si>
    <t xml:space="preserve">     surveyor</t>
  </si>
  <si>
    <t xml:space="preserve">     entry data (operator)</t>
  </si>
  <si>
    <t xml:space="preserve">     fotografer dan editor</t>
  </si>
  <si>
    <t>b. Transportasi</t>
  </si>
  <si>
    <t>c.  Konsumsi</t>
  </si>
  <si>
    <t>d. ATK</t>
  </si>
  <si>
    <r>
      <t xml:space="preserve">Focus Group Discussion (FDG) tentang Penyusunan </t>
    </r>
    <r>
      <rPr>
        <i/>
        <sz val="10"/>
        <color indexed="8"/>
        <rFont val="Arial"/>
        <family val="2"/>
      </rPr>
      <t>Site Plan</t>
    </r>
  </si>
  <si>
    <t xml:space="preserve">      Panitia Pengadaan (UNS + PemKab)</t>
  </si>
  <si>
    <t xml:space="preserve">      Tamu Undangan (masyarakat)</t>
  </si>
  <si>
    <r>
      <t xml:space="preserve">Penyusunan </t>
    </r>
    <r>
      <rPr>
        <i/>
        <sz val="10"/>
        <color indexed="8"/>
        <rFont val="Arial"/>
        <family val="2"/>
      </rPr>
      <t>Site Plan</t>
    </r>
  </si>
  <si>
    <t>Focus Group Discussion (FDG) tentang Penyusunan Site Plan Kawasan Tawun</t>
  </si>
  <si>
    <t>Focus Group Discussion (FDG) tentang Penyusunan Rencana Tapak Kawasan Pablengan</t>
  </si>
  <si>
    <t xml:space="preserve">Focus Group Discussion (FDG) tentang Penyusunan Rencana Tapak Kawasan Agrowisata </t>
  </si>
  <si>
    <t>TOTAL 1.1</t>
  </si>
  <si>
    <r>
      <t xml:space="preserve">   1.2 Penyusunan </t>
    </r>
    <r>
      <rPr>
        <b/>
        <i/>
        <sz val="10"/>
        <rFont val="Arial"/>
        <family val="2"/>
      </rPr>
      <t>Detailed Engineering Design</t>
    </r>
    <r>
      <rPr>
        <b/>
        <sz val="10"/>
        <rFont val="Arial"/>
        <family val="2"/>
      </rPr>
      <t xml:space="preserve"> (DED) Daya tarik Wisata Magetan/Karanganyar/ngawi</t>
    </r>
  </si>
  <si>
    <t>Focus Group Discussion (FDG) tentang Penyusunan DED</t>
  </si>
  <si>
    <t>Penyusunan DED</t>
  </si>
  <si>
    <t>Focus Group Discussion (FDG) tentang Penyusunan DED Kampung Purba Dayu dan Magetan</t>
  </si>
  <si>
    <t>Penyusunan DED Kampung Purba Dayu dan Magetan</t>
  </si>
  <si>
    <t>Focus Group Discussion (FDG) tentang Penyusunan DED Kawasan Tawun</t>
  </si>
  <si>
    <t>Penyusunan DED Kawasan Tawun</t>
  </si>
  <si>
    <t xml:space="preserve">      Tamu Undangan dan masyarakat</t>
  </si>
  <si>
    <t>e. Fasilitas lain</t>
  </si>
  <si>
    <t xml:space="preserve">    Souvenir (tamu undangan)</t>
  </si>
  <si>
    <t xml:space="preserve">Focus Group Discussion (FDG) tentang Penyusunan DED Kawasan Agrowisata </t>
  </si>
  <si>
    <t>TOTAL 1.2</t>
  </si>
  <si>
    <t xml:space="preserve">    TOTAL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</si>
</sst>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3" fontId="0" fillId="2" borderId="1" xfId="0" applyNumberFormat="1" applyFill="1" applyBorder="1" applyAlignment="1">
      <alignment/>
    </xf>
    <xf numFmtId="0" fontId="1" fillId="0" borderId="1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justify" vertical="justify"/>
    </xf>
    <xf numFmtId="3" fontId="0" fillId="0" borderId="1" xfId="15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justify" vertical="justify"/>
    </xf>
    <xf numFmtId="3" fontId="0" fillId="2" borderId="1" xfId="15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1" fillId="3" borderId="1" xfId="0" applyFont="1" applyFill="1" applyBorder="1" applyAlignment="1">
      <alignment horizontal="center"/>
    </xf>
    <xf numFmtId="3" fontId="1" fillId="3" borderId="1" xfId="15" applyNumberFormat="1" applyFont="1" applyFill="1" applyBorder="1" applyAlignment="1">
      <alignment/>
    </xf>
    <xf numFmtId="0" fontId="0" fillId="3" borderId="1" xfId="0" applyFill="1" applyBorder="1" applyAlignment="1">
      <alignment/>
    </xf>
    <xf numFmtId="164" fontId="1" fillId="3" borderId="1" xfId="15" applyNumberFormat="1" applyFont="1" applyFill="1" applyBorder="1" applyAlignment="1">
      <alignment/>
    </xf>
    <xf numFmtId="164" fontId="0" fillId="3" borderId="1" xfId="15" applyNumberFormat="1" applyFill="1" applyBorder="1" applyAlignment="1">
      <alignment/>
    </xf>
    <xf numFmtId="43" fontId="1" fillId="3" borderId="1" xfId="15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3" fontId="1" fillId="3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/>
    </xf>
    <xf numFmtId="3" fontId="1" fillId="4" borderId="1" xfId="15" applyNumberFormat="1" applyFont="1" applyFill="1" applyBorder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6"/>
  <sheetViews>
    <sheetView tabSelected="1" workbookViewId="0" topLeftCell="A76">
      <selection activeCell="B80" sqref="B80"/>
    </sheetView>
  </sheetViews>
  <sheetFormatPr defaultColWidth="9.140625" defaultRowHeight="12.75"/>
  <cols>
    <col min="1" max="1" width="35.8515625" style="0" bestFit="1" customWidth="1"/>
    <col min="2" max="2" width="11.140625" style="0" bestFit="1" customWidth="1"/>
    <col min="3" max="3" width="12.7109375" style="0" bestFit="1" customWidth="1"/>
    <col min="4" max="4" width="4.8515625" style="0" bestFit="1" customWidth="1"/>
    <col min="5" max="5" width="11.28125" style="0" bestFit="1" customWidth="1"/>
    <col min="6" max="6" width="5.00390625" style="0" bestFit="1" customWidth="1"/>
    <col min="7" max="7" width="11.140625" style="0" bestFit="1" customWidth="1"/>
    <col min="8" max="8" width="5.57421875" style="0" bestFit="1" customWidth="1"/>
    <col min="9" max="9" width="11.140625" style="0" bestFit="1" customWidth="1"/>
    <col min="10" max="10" width="4.8515625" style="0" bestFit="1" customWidth="1"/>
    <col min="11" max="11" width="11.140625" style="0" bestFit="1" customWidth="1"/>
    <col min="12" max="12" width="5.00390625" style="0" bestFit="1" customWidth="1"/>
    <col min="13" max="14" width="11.140625" style="0" bestFit="1" customWidth="1"/>
    <col min="15" max="15" width="10.140625" style="0" bestFit="1" customWidth="1"/>
    <col min="16" max="17" width="4.8515625" style="0" bestFit="1" customWidth="1"/>
    <col min="18" max="18" width="5.00390625" style="0" bestFit="1" customWidth="1"/>
    <col min="19" max="19" width="5.140625" style="0" bestFit="1" customWidth="1"/>
    <col min="20" max="20" width="11.140625" style="0" bestFit="1" customWidth="1"/>
    <col min="21" max="21" width="5.8515625" style="0" bestFit="1" customWidth="1"/>
  </cols>
  <sheetData>
    <row r="1" spans="1:21" ht="12.75">
      <c r="A1" s="1" t="s">
        <v>0</v>
      </c>
      <c r="B1" s="2"/>
      <c r="C1" s="2"/>
      <c r="D1" s="1" t="s">
        <v>1</v>
      </c>
      <c r="E1" s="1"/>
      <c r="F1" s="1"/>
      <c r="G1" s="1"/>
      <c r="H1" s="1"/>
      <c r="I1" s="1"/>
      <c r="J1" s="1" t="s">
        <v>2</v>
      </c>
      <c r="K1" s="1"/>
      <c r="L1" s="1"/>
      <c r="M1" s="1"/>
      <c r="N1" s="1"/>
      <c r="O1" s="1"/>
      <c r="P1" s="1" t="s">
        <v>3</v>
      </c>
      <c r="Q1" s="1"/>
      <c r="R1" s="1"/>
      <c r="S1" s="1"/>
      <c r="T1" s="1"/>
      <c r="U1" s="1"/>
    </row>
    <row r="2" spans="1:21" ht="12.75">
      <c r="A2" s="1"/>
      <c r="B2" s="2"/>
      <c r="C2" s="2"/>
      <c r="D2" s="3" t="s">
        <v>4</v>
      </c>
      <c r="E2" s="1" t="s">
        <v>5</v>
      </c>
      <c r="F2" s="1"/>
      <c r="G2" s="1"/>
      <c r="H2" s="1"/>
      <c r="I2" s="2" t="s">
        <v>6</v>
      </c>
      <c r="J2" s="1" t="s">
        <v>4</v>
      </c>
      <c r="K2" s="1" t="s">
        <v>5</v>
      </c>
      <c r="L2" s="1"/>
      <c r="M2" s="1"/>
      <c r="N2" s="1"/>
      <c r="O2" s="1" t="s">
        <v>6</v>
      </c>
      <c r="P2" s="1" t="s">
        <v>4</v>
      </c>
      <c r="Q2" s="1" t="s">
        <v>5</v>
      </c>
      <c r="R2" s="1"/>
      <c r="S2" s="1"/>
      <c r="T2" s="1"/>
      <c r="U2" s="1" t="s">
        <v>6</v>
      </c>
    </row>
    <row r="3" spans="1:21" ht="12.75">
      <c r="A3" s="4"/>
      <c r="B3" s="5"/>
      <c r="C3" s="5"/>
      <c r="D3" s="4"/>
      <c r="E3" s="6" t="s">
        <v>7</v>
      </c>
      <c r="F3" s="6" t="s">
        <v>8</v>
      </c>
      <c r="G3" s="6" t="s">
        <v>9</v>
      </c>
      <c r="H3" s="6" t="s">
        <v>10</v>
      </c>
      <c r="I3" s="7"/>
      <c r="J3" s="1"/>
      <c r="K3" s="6" t="s">
        <v>7</v>
      </c>
      <c r="L3" s="6" t="s">
        <v>8</v>
      </c>
      <c r="M3" s="6" t="s">
        <v>9</v>
      </c>
      <c r="N3" s="6" t="s">
        <v>10</v>
      </c>
      <c r="O3" s="1"/>
      <c r="P3" s="1"/>
      <c r="Q3" s="6" t="s">
        <v>7</v>
      </c>
      <c r="R3" s="6" t="s">
        <v>8</v>
      </c>
      <c r="S3" s="6" t="s">
        <v>9</v>
      </c>
      <c r="T3" s="6" t="s">
        <v>10</v>
      </c>
      <c r="U3" s="1"/>
    </row>
    <row r="4" spans="1:21" ht="12.75">
      <c r="A4" s="8" t="s">
        <v>11</v>
      </c>
      <c r="B4" s="9"/>
      <c r="C4" s="9"/>
      <c r="D4" s="10"/>
      <c r="E4" s="10"/>
      <c r="F4" s="10"/>
      <c r="G4" s="10"/>
      <c r="H4" s="10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38.25">
      <c r="A5" s="12" t="s">
        <v>12</v>
      </c>
      <c r="B5" s="13"/>
      <c r="C5" s="13"/>
      <c r="D5" s="10"/>
      <c r="E5" s="10"/>
      <c r="F5" s="10"/>
      <c r="G5" s="10"/>
      <c r="H5" s="10"/>
      <c r="I5" s="1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2.75">
      <c r="A6" s="14" t="s">
        <v>13</v>
      </c>
      <c r="B6" s="13"/>
      <c r="C6" s="15"/>
      <c r="D6" s="10"/>
      <c r="E6" s="10"/>
      <c r="F6" s="10"/>
      <c r="G6" s="10"/>
      <c r="H6" s="10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14" t="s">
        <v>14</v>
      </c>
      <c r="B7" s="13"/>
      <c r="C7" s="15"/>
      <c r="D7" s="10"/>
      <c r="E7" s="10"/>
      <c r="F7" s="10"/>
      <c r="G7" s="10"/>
      <c r="H7" s="10"/>
      <c r="I7" s="13"/>
      <c r="J7" s="10"/>
      <c r="K7" s="10"/>
      <c r="L7" s="10"/>
      <c r="M7" s="10"/>
      <c r="N7" s="13"/>
      <c r="O7" s="10"/>
      <c r="P7" s="10"/>
      <c r="Q7" s="10"/>
      <c r="R7" s="10"/>
      <c r="S7" s="10"/>
      <c r="T7" s="10"/>
      <c r="U7" s="10"/>
    </row>
    <row r="8" spans="1:21" ht="12.75">
      <c r="A8" s="14" t="s">
        <v>15</v>
      </c>
      <c r="B8" s="13">
        <v>8400000</v>
      </c>
      <c r="C8" s="15">
        <f aca="true" t="shared" si="0" ref="C8:C67">SUM(D8:U8)</f>
        <v>16800000</v>
      </c>
      <c r="D8" s="10"/>
      <c r="E8" s="10"/>
      <c r="F8" s="10"/>
      <c r="G8" s="10"/>
      <c r="H8" s="10"/>
      <c r="I8" s="13">
        <v>8400000</v>
      </c>
      <c r="J8" s="10"/>
      <c r="K8" s="10"/>
      <c r="L8" s="10"/>
      <c r="M8" s="10"/>
      <c r="N8" s="13">
        <v>8400000</v>
      </c>
      <c r="O8" s="10"/>
      <c r="P8" s="10"/>
      <c r="Q8" s="10"/>
      <c r="R8" s="10"/>
      <c r="S8" s="10"/>
      <c r="T8" s="10"/>
      <c r="U8" s="10"/>
    </row>
    <row r="9" spans="1:21" ht="12.75">
      <c r="A9" s="14" t="s">
        <v>16</v>
      </c>
      <c r="B9" s="13">
        <v>2400000</v>
      </c>
      <c r="C9" s="15">
        <f t="shared" si="0"/>
        <v>4800000</v>
      </c>
      <c r="D9" s="10"/>
      <c r="E9" s="10"/>
      <c r="F9" s="10"/>
      <c r="G9" s="10"/>
      <c r="H9" s="10"/>
      <c r="I9" s="13">
        <v>2400000</v>
      </c>
      <c r="J9" s="10"/>
      <c r="K9" s="10"/>
      <c r="L9" s="10"/>
      <c r="M9" s="10"/>
      <c r="N9" s="13">
        <v>2400000</v>
      </c>
      <c r="O9" s="10"/>
      <c r="P9" s="10"/>
      <c r="Q9" s="10"/>
      <c r="R9" s="10"/>
      <c r="S9" s="10"/>
      <c r="T9" s="10"/>
      <c r="U9" s="10"/>
    </row>
    <row r="10" spans="1:21" ht="12.75">
      <c r="A10" s="14" t="s">
        <v>17</v>
      </c>
      <c r="B10" s="13">
        <v>3120000</v>
      </c>
      <c r="C10" s="15">
        <f t="shared" si="0"/>
        <v>6240000</v>
      </c>
      <c r="D10" s="10"/>
      <c r="E10" s="10"/>
      <c r="F10" s="10"/>
      <c r="G10" s="10"/>
      <c r="H10" s="10"/>
      <c r="I10" s="13">
        <v>3120000</v>
      </c>
      <c r="J10" s="10"/>
      <c r="K10" s="10"/>
      <c r="L10" s="10"/>
      <c r="M10" s="10"/>
      <c r="N10" s="13">
        <v>3120000</v>
      </c>
      <c r="O10" s="10"/>
      <c r="P10" s="10"/>
      <c r="Q10" s="10"/>
      <c r="R10" s="10"/>
      <c r="S10" s="10"/>
      <c r="T10" s="10"/>
      <c r="U10" s="10"/>
    </row>
    <row r="11" spans="1:21" ht="12.75">
      <c r="A11" s="14" t="s">
        <v>18</v>
      </c>
      <c r="B11" s="13">
        <v>5600000</v>
      </c>
      <c r="C11" s="15">
        <f t="shared" si="0"/>
        <v>11200000</v>
      </c>
      <c r="D11" s="10"/>
      <c r="E11" s="10"/>
      <c r="F11" s="10"/>
      <c r="G11" s="10"/>
      <c r="H11" s="10"/>
      <c r="I11" s="13">
        <v>5600000</v>
      </c>
      <c r="J11" s="10"/>
      <c r="K11" s="10"/>
      <c r="L11" s="10"/>
      <c r="M11" s="10"/>
      <c r="N11" s="13">
        <v>5600000</v>
      </c>
      <c r="O11" s="10"/>
      <c r="P11" s="10"/>
      <c r="Q11" s="10"/>
      <c r="R11" s="10"/>
      <c r="S11" s="10"/>
      <c r="T11" s="10"/>
      <c r="U11" s="10"/>
    </row>
    <row r="12" spans="1:21" ht="12.75">
      <c r="A12" s="14" t="s">
        <v>19</v>
      </c>
      <c r="B12" s="13">
        <v>5600000</v>
      </c>
      <c r="C12" s="15">
        <f t="shared" si="0"/>
        <v>11200000</v>
      </c>
      <c r="D12" s="10"/>
      <c r="E12" s="10"/>
      <c r="F12" s="10"/>
      <c r="G12" s="10"/>
      <c r="H12" s="10"/>
      <c r="I12" s="13">
        <v>5600000</v>
      </c>
      <c r="J12" s="10"/>
      <c r="K12" s="10"/>
      <c r="L12" s="10"/>
      <c r="M12" s="10"/>
      <c r="N12" s="13">
        <v>5600000</v>
      </c>
      <c r="O12" s="10"/>
      <c r="P12" s="10"/>
      <c r="Q12" s="10"/>
      <c r="R12" s="10"/>
      <c r="S12" s="10"/>
      <c r="T12" s="10"/>
      <c r="U12" s="10"/>
    </row>
    <row r="13" spans="1:21" ht="12.75">
      <c r="A13" s="14" t="s">
        <v>20</v>
      </c>
      <c r="B13" s="13">
        <v>1275000</v>
      </c>
      <c r="C13" s="15">
        <f t="shared" si="0"/>
        <v>2550000</v>
      </c>
      <c r="D13" s="10"/>
      <c r="E13" s="10"/>
      <c r="F13" s="10"/>
      <c r="G13" s="10"/>
      <c r="H13" s="10"/>
      <c r="I13" s="13">
        <v>1275000</v>
      </c>
      <c r="J13" s="10"/>
      <c r="K13" s="10"/>
      <c r="L13" s="10"/>
      <c r="M13" s="10"/>
      <c r="N13" s="13">
        <v>1275000</v>
      </c>
      <c r="O13" s="10"/>
      <c r="P13" s="10"/>
      <c r="Q13" s="10"/>
      <c r="R13" s="10"/>
      <c r="S13" s="10"/>
      <c r="T13" s="10"/>
      <c r="U13" s="10"/>
    </row>
    <row r="14" spans="1:21" ht="25.5">
      <c r="A14" s="14" t="s">
        <v>21</v>
      </c>
      <c r="B14" s="13"/>
      <c r="C14" s="15"/>
      <c r="D14" s="10"/>
      <c r="E14" s="10"/>
      <c r="F14" s="10"/>
      <c r="G14" s="10"/>
      <c r="H14" s="10"/>
      <c r="I14" s="13"/>
      <c r="J14" s="10"/>
      <c r="K14" s="10"/>
      <c r="L14" s="10"/>
      <c r="M14" s="10"/>
      <c r="N14" s="13"/>
      <c r="O14" s="10"/>
      <c r="P14" s="10"/>
      <c r="Q14" s="10"/>
      <c r="R14" s="10"/>
      <c r="S14" s="10"/>
      <c r="T14" s="10"/>
      <c r="U14" s="10"/>
    </row>
    <row r="15" spans="1:21" ht="12.75">
      <c r="A15" s="14" t="s">
        <v>14</v>
      </c>
      <c r="B15" s="13"/>
      <c r="C15" s="15"/>
      <c r="D15" s="10"/>
      <c r="E15" s="10"/>
      <c r="F15" s="10"/>
      <c r="G15" s="10"/>
      <c r="H15" s="10"/>
      <c r="I15" s="13"/>
      <c r="J15" s="10"/>
      <c r="K15" s="10"/>
      <c r="L15" s="10"/>
      <c r="M15" s="10"/>
      <c r="N15" s="13"/>
      <c r="O15" s="10"/>
      <c r="P15" s="10"/>
      <c r="Q15" s="10"/>
      <c r="R15" s="10"/>
      <c r="S15" s="10"/>
      <c r="T15" s="10"/>
      <c r="U15" s="10"/>
    </row>
    <row r="16" spans="1:21" ht="12.75">
      <c r="A16" s="14" t="s">
        <v>22</v>
      </c>
      <c r="B16" s="13">
        <v>30000000</v>
      </c>
      <c r="C16" s="15">
        <f t="shared" si="0"/>
        <v>60000000</v>
      </c>
      <c r="D16" s="10"/>
      <c r="E16" s="10"/>
      <c r="F16" s="10"/>
      <c r="G16" s="10"/>
      <c r="H16" s="10"/>
      <c r="I16" s="13">
        <v>30000000</v>
      </c>
      <c r="J16" s="10"/>
      <c r="K16" s="10"/>
      <c r="L16" s="10"/>
      <c r="M16" s="10"/>
      <c r="N16" s="13">
        <v>30000000</v>
      </c>
      <c r="O16" s="10"/>
      <c r="P16" s="10"/>
      <c r="Q16" s="10"/>
      <c r="R16" s="10"/>
      <c r="S16" s="10"/>
      <c r="T16" s="10"/>
      <c r="U16" s="10"/>
    </row>
    <row r="17" spans="1:21" ht="12.75">
      <c r="A17" s="14" t="s">
        <v>23</v>
      </c>
      <c r="B17" s="13">
        <v>6000000</v>
      </c>
      <c r="C17" s="15">
        <f t="shared" si="0"/>
        <v>12000000</v>
      </c>
      <c r="D17" s="10"/>
      <c r="E17" s="10"/>
      <c r="F17" s="10"/>
      <c r="G17" s="10"/>
      <c r="H17" s="10"/>
      <c r="I17" s="13">
        <v>6000000</v>
      </c>
      <c r="J17" s="10"/>
      <c r="K17" s="10"/>
      <c r="L17" s="10"/>
      <c r="M17" s="10"/>
      <c r="N17" s="13">
        <v>6000000</v>
      </c>
      <c r="O17" s="10"/>
      <c r="P17" s="10"/>
      <c r="Q17" s="10"/>
      <c r="R17" s="10"/>
      <c r="S17" s="10"/>
      <c r="T17" s="10"/>
      <c r="U17" s="10"/>
    </row>
    <row r="18" spans="1:21" ht="12.75">
      <c r="A18" s="14" t="s">
        <v>18</v>
      </c>
      <c r="B18" s="13">
        <v>3360000</v>
      </c>
      <c r="C18" s="15">
        <f t="shared" si="0"/>
        <v>6720000</v>
      </c>
      <c r="D18" s="10"/>
      <c r="E18" s="10"/>
      <c r="F18" s="10"/>
      <c r="G18" s="10"/>
      <c r="H18" s="10"/>
      <c r="I18" s="13">
        <v>3360000</v>
      </c>
      <c r="J18" s="10"/>
      <c r="K18" s="10"/>
      <c r="L18" s="10"/>
      <c r="M18" s="10"/>
      <c r="N18" s="13">
        <v>3360000</v>
      </c>
      <c r="O18" s="10"/>
      <c r="P18" s="10"/>
      <c r="Q18" s="10"/>
      <c r="R18" s="10"/>
      <c r="S18" s="10"/>
      <c r="T18" s="10"/>
      <c r="U18" s="10"/>
    </row>
    <row r="19" spans="1:21" ht="12.75">
      <c r="A19" s="14" t="s">
        <v>19</v>
      </c>
      <c r="B19" s="13">
        <v>3360000</v>
      </c>
      <c r="C19" s="15">
        <f t="shared" si="0"/>
        <v>6720000</v>
      </c>
      <c r="D19" s="10"/>
      <c r="E19" s="10"/>
      <c r="F19" s="10"/>
      <c r="G19" s="10"/>
      <c r="H19" s="10"/>
      <c r="I19" s="13">
        <v>3360000</v>
      </c>
      <c r="J19" s="10"/>
      <c r="K19" s="10"/>
      <c r="L19" s="10"/>
      <c r="M19" s="10"/>
      <c r="N19" s="13">
        <v>3360000</v>
      </c>
      <c r="O19" s="10"/>
      <c r="P19" s="10"/>
      <c r="Q19" s="10"/>
      <c r="R19" s="10"/>
      <c r="S19" s="10"/>
      <c r="T19" s="10"/>
      <c r="U19" s="10"/>
    </row>
    <row r="20" spans="1:21" ht="12.75">
      <c r="A20" s="14" t="s">
        <v>20</v>
      </c>
      <c r="B20" s="13">
        <v>1275000</v>
      </c>
      <c r="C20" s="15">
        <f t="shared" si="0"/>
        <v>2550000</v>
      </c>
      <c r="D20" s="10"/>
      <c r="E20" s="10"/>
      <c r="F20" s="10"/>
      <c r="G20" s="10"/>
      <c r="H20" s="10"/>
      <c r="I20" s="13">
        <v>1275000</v>
      </c>
      <c r="J20" s="10"/>
      <c r="K20" s="10"/>
      <c r="L20" s="10"/>
      <c r="M20" s="10"/>
      <c r="N20" s="13">
        <v>1275000</v>
      </c>
      <c r="O20" s="10"/>
      <c r="P20" s="10"/>
      <c r="Q20" s="10"/>
      <c r="R20" s="10"/>
      <c r="S20" s="10"/>
      <c r="T20" s="10"/>
      <c r="U20" s="10"/>
    </row>
    <row r="21" spans="1:21" ht="12.75">
      <c r="A21" s="14" t="s">
        <v>24</v>
      </c>
      <c r="B21" s="13"/>
      <c r="C21" s="15"/>
      <c r="D21" s="10"/>
      <c r="E21" s="10"/>
      <c r="F21" s="10"/>
      <c r="G21" s="10"/>
      <c r="H21" s="10"/>
      <c r="I21" s="13"/>
      <c r="J21" s="10"/>
      <c r="K21" s="10"/>
      <c r="L21" s="10"/>
      <c r="M21" s="10"/>
      <c r="N21" s="13"/>
      <c r="O21" s="10"/>
      <c r="P21" s="10"/>
      <c r="Q21" s="10"/>
      <c r="R21" s="10"/>
      <c r="S21" s="10"/>
      <c r="T21" s="10"/>
      <c r="U21" s="10"/>
    </row>
    <row r="22" spans="1:21" ht="12.75">
      <c r="A22" s="14" t="s">
        <v>14</v>
      </c>
      <c r="B22" s="13"/>
      <c r="C22" s="15"/>
      <c r="D22" s="10"/>
      <c r="E22" s="10"/>
      <c r="F22" s="10"/>
      <c r="G22" s="10"/>
      <c r="H22" s="10"/>
      <c r="I22" s="13"/>
      <c r="J22" s="10"/>
      <c r="K22" s="10"/>
      <c r="L22" s="10"/>
      <c r="M22" s="10"/>
      <c r="N22" s="13"/>
      <c r="O22" s="10"/>
      <c r="P22" s="10"/>
      <c r="Q22" s="10"/>
      <c r="R22" s="10"/>
      <c r="S22" s="10"/>
      <c r="T22" s="10"/>
      <c r="U22" s="10"/>
    </row>
    <row r="23" spans="1:21" ht="12.75">
      <c r="A23" s="14" t="s">
        <v>22</v>
      </c>
      <c r="B23" s="13">
        <v>25000000</v>
      </c>
      <c r="C23" s="15">
        <f t="shared" si="0"/>
        <v>50000000</v>
      </c>
      <c r="D23" s="10"/>
      <c r="E23" s="10"/>
      <c r="F23" s="10"/>
      <c r="G23" s="10"/>
      <c r="H23" s="10"/>
      <c r="I23" s="13">
        <v>25000000</v>
      </c>
      <c r="J23" s="10"/>
      <c r="K23" s="10"/>
      <c r="L23" s="10"/>
      <c r="M23" s="10"/>
      <c r="N23" s="13">
        <v>25000000</v>
      </c>
      <c r="O23" s="10"/>
      <c r="P23" s="10"/>
      <c r="Q23" s="10"/>
      <c r="R23" s="10"/>
      <c r="S23" s="10"/>
      <c r="T23" s="10"/>
      <c r="U23" s="10"/>
    </row>
    <row r="24" spans="1:21" ht="12.75">
      <c r="A24" s="14" t="s">
        <v>23</v>
      </c>
      <c r="B24" s="13">
        <v>3750000</v>
      </c>
      <c r="C24" s="15">
        <f t="shared" si="0"/>
        <v>7500000</v>
      </c>
      <c r="D24" s="10"/>
      <c r="E24" s="10"/>
      <c r="F24" s="10"/>
      <c r="G24" s="10"/>
      <c r="H24" s="10"/>
      <c r="I24" s="13">
        <v>3750000</v>
      </c>
      <c r="J24" s="10"/>
      <c r="K24" s="10"/>
      <c r="L24" s="10"/>
      <c r="M24" s="10"/>
      <c r="N24" s="13">
        <v>3750000</v>
      </c>
      <c r="O24" s="10"/>
      <c r="P24" s="10"/>
      <c r="Q24" s="10"/>
      <c r="R24" s="10"/>
      <c r="S24" s="10"/>
      <c r="T24" s="10"/>
      <c r="U24" s="10"/>
    </row>
    <row r="25" spans="1:21" ht="12.75">
      <c r="A25" s="14" t="s">
        <v>18</v>
      </c>
      <c r="B25" s="13">
        <v>2600000</v>
      </c>
      <c r="C25" s="15">
        <f t="shared" si="0"/>
        <v>5200000</v>
      </c>
      <c r="D25" s="10"/>
      <c r="E25" s="10"/>
      <c r="F25" s="10"/>
      <c r="G25" s="10"/>
      <c r="H25" s="10"/>
      <c r="I25" s="13">
        <v>2600000</v>
      </c>
      <c r="J25" s="10"/>
      <c r="K25" s="10"/>
      <c r="L25" s="10"/>
      <c r="M25" s="10"/>
      <c r="N25" s="13">
        <v>2600000</v>
      </c>
      <c r="O25" s="10"/>
      <c r="P25" s="10"/>
      <c r="Q25" s="10"/>
      <c r="R25" s="10"/>
      <c r="S25" s="10"/>
      <c r="T25" s="10"/>
      <c r="U25" s="10"/>
    </row>
    <row r="26" spans="1:21" ht="12.75">
      <c r="A26" s="14" t="s">
        <v>19</v>
      </c>
      <c r="B26" s="13">
        <v>2600000</v>
      </c>
      <c r="C26" s="15">
        <f t="shared" si="0"/>
        <v>5200000</v>
      </c>
      <c r="D26" s="10"/>
      <c r="E26" s="10"/>
      <c r="F26" s="10"/>
      <c r="G26" s="10"/>
      <c r="H26" s="10"/>
      <c r="I26" s="13">
        <v>2600000</v>
      </c>
      <c r="J26" s="10"/>
      <c r="K26" s="10"/>
      <c r="L26" s="10"/>
      <c r="M26" s="10"/>
      <c r="N26" s="13">
        <v>2600000</v>
      </c>
      <c r="O26" s="10"/>
      <c r="P26" s="10"/>
      <c r="Q26" s="10"/>
      <c r="R26" s="10"/>
      <c r="S26" s="10"/>
      <c r="T26" s="10"/>
      <c r="U26" s="10"/>
    </row>
    <row r="27" spans="1:21" ht="12.75">
      <c r="A27" s="14" t="s">
        <v>20</v>
      </c>
      <c r="B27" s="13">
        <v>1530000</v>
      </c>
      <c r="C27" s="15">
        <f t="shared" si="0"/>
        <v>3060000</v>
      </c>
      <c r="D27" s="10"/>
      <c r="E27" s="10"/>
      <c r="F27" s="10"/>
      <c r="G27" s="10"/>
      <c r="H27" s="10"/>
      <c r="I27" s="13">
        <v>1530000</v>
      </c>
      <c r="J27" s="10"/>
      <c r="K27" s="10"/>
      <c r="L27" s="10"/>
      <c r="M27" s="10"/>
      <c r="N27" s="13">
        <v>1530000</v>
      </c>
      <c r="O27" s="10"/>
      <c r="P27" s="10"/>
      <c r="Q27" s="10"/>
      <c r="R27" s="10"/>
      <c r="S27" s="10"/>
      <c r="T27" s="10"/>
      <c r="U27" s="10"/>
    </row>
    <row r="28" spans="1:21" ht="25.5">
      <c r="A28" s="14" t="s">
        <v>25</v>
      </c>
      <c r="B28" s="13"/>
      <c r="C28" s="15"/>
      <c r="D28" s="10"/>
      <c r="E28" s="13"/>
      <c r="F28" s="10"/>
      <c r="G28" s="10"/>
      <c r="H28" s="10"/>
      <c r="I28" s="11"/>
      <c r="J28" s="10"/>
      <c r="K28" s="10"/>
      <c r="L28" s="10"/>
      <c r="M28" s="10"/>
      <c r="N28" s="13"/>
      <c r="O28" s="10"/>
      <c r="P28" s="10"/>
      <c r="Q28" s="10"/>
      <c r="R28" s="10"/>
      <c r="S28" s="10"/>
      <c r="T28" s="10"/>
      <c r="U28" s="10"/>
    </row>
    <row r="29" spans="1:21" ht="12.75">
      <c r="A29" s="14" t="s">
        <v>14</v>
      </c>
      <c r="B29" s="13"/>
      <c r="C29" s="15"/>
      <c r="D29" s="10"/>
      <c r="E29" s="13"/>
      <c r="F29" s="10"/>
      <c r="G29" s="10"/>
      <c r="H29" s="10"/>
      <c r="I29" s="11"/>
      <c r="J29" s="10"/>
      <c r="K29" s="10"/>
      <c r="L29" s="10"/>
      <c r="M29" s="10"/>
      <c r="N29" s="13"/>
      <c r="O29" s="10"/>
      <c r="P29" s="10"/>
      <c r="Q29" s="10"/>
      <c r="R29" s="10"/>
      <c r="S29" s="10"/>
      <c r="T29" s="10"/>
      <c r="U29" s="10"/>
    </row>
    <row r="30" spans="1:21" ht="12.75">
      <c r="A30" s="14" t="s">
        <v>22</v>
      </c>
      <c r="B30" s="13">
        <v>30000000</v>
      </c>
      <c r="C30" s="15">
        <f t="shared" si="0"/>
        <v>30000000</v>
      </c>
      <c r="D30" s="10"/>
      <c r="E30" s="10"/>
      <c r="F30" s="10"/>
      <c r="G30" s="10"/>
      <c r="H30" s="10"/>
      <c r="I30" s="13"/>
      <c r="J30" s="10"/>
      <c r="K30" s="10"/>
      <c r="L30" s="10"/>
      <c r="M30" s="10"/>
      <c r="N30" s="13">
        <v>30000000</v>
      </c>
      <c r="O30" s="10"/>
      <c r="P30" s="10"/>
      <c r="Q30" s="10"/>
      <c r="R30" s="10"/>
      <c r="S30" s="10"/>
      <c r="T30" s="10"/>
      <c r="U30" s="10"/>
    </row>
    <row r="31" spans="1:21" ht="12.75">
      <c r="A31" s="14" t="s">
        <v>23</v>
      </c>
      <c r="B31" s="13">
        <v>4500000</v>
      </c>
      <c r="C31" s="15">
        <f t="shared" si="0"/>
        <v>4500000</v>
      </c>
      <c r="D31" s="10"/>
      <c r="E31" s="10"/>
      <c r="F31" s="10"/>
      <c r="G31" s="10"/>
      <c r="H31" s="10"/>
      <c r="I31" s="13"/>
      <c r="J31" s="10"/>
      <c r="K31" s="10"/>
      <c r="L31" s="10"/>
      <c r="M31" s="10"/>
      <c r="N31" s="13">
        <v>4500000</v>
      </c>
      <c r="O31" s="10"/>
      <c r="P31" s="10"/>
      <c r="Q31" s="10"/>
      <c r="R31" s="10"/>
      <c r="S31" s="10"/>
      <c r="T31" s="10"/>
      <c r="U31" s="10"/>
    </row>
    <row r="32" spans="1:21" ht="12.75">
      <c r="A32" s="14" t="s">
        <v>18</v>
      </c>
      <c r="B32" s="13">
        <v>3120000</v>
      </c>
      <c r="C32" s="15">
        <f t="shared" si="0"/>
        <v>3120000</v>
      </c>
      <c r="D32" s="10"/>
      <c r="E32" s="10"/>
      <c r="F32" s="10"/>
      <c r="G32" s="10"/>
      <c r="H32" s="10"/>
      <c r="I32" s="13"/>
      <c r="J32" s="10"/>
      <c r="K32" s="10"/>
      <c r="L32" s="10"/>
      <c r="M32" s="10"/>
      <c r="N32" s="13">
        <v>3120000</v>
      </c>
      <c r="O32" s="10"/>
      <c r="P32" s="10"/>
      <c r="Q32" s="10"/>
      <c r="R32" s="10"/>
      <c r="S32" s="10"/>
      <c r="T32" s="10"/>
      <c r="U32" s="10"/>
    </row>
    <row r="33" spans="1:21" ht="12.75">
      <c r="A33" s="14" t="s">
        <v>19</v>
      </c>
      <c r="B33" s="13">
        <v>3120000</v>
      </c>
      <c r="C33" s="15">
        <f t="shared" si="0"/>
        <v>3120000</v>
      </c>
      <c r="D33" s="10"/>
      <c r="E33" s="10"/>
      <c r="F33" s="10"/>
      <c r="G33" s="10"/>
      <c r="H33" s="10"/>
      <c r="I33" s="13"/>
      <c r="J33" s="10"/>
      <c r="K33" s="10"/>
      <c r="L33" s="10"/>
      <c r="M33" s="10"/>
      <c r="N33" s="13">
        <v>3120000</v>
      </c>
      <c r="O33" s="10"/>
      <c r="P33" s="10"/>
      <c r="Q33" s="10"/>
      <c r="R33" s="10"/>
      <c r="S33" s="10"/>
      <c r="T33" s="10"/>
      <c r="U33" s="10"/>
    </row>
    <row r="34" spans="1:21" ht="12.75">
      <c r="A34" s="14" t="s">
        <v>20</v>
      </c>
      <c r="B34" s="13">
        <v>1530000</v>
      </c>
      <c r="C34" s="15">
        <f t="shared" si="0"/>
        <v>1530000</v>
      </c>
      <c r="D34" s="10"/>
      <c r="E34" s="10"/>
      <c r="F34" s="10"/>
      <c r="G34" s="10"/>
      <c r="H34" s="10"/>
      <c r="I34" s="13"/>
      <c r="J34" s="10"/>
      <c r="K34" s="10"/>
      <c r="L34" s="10"/>
      <c r="M34" s="10"/>
      <c r="N34" s="13">
        <v>1530000</v>
      </c>
      <c r="O34" s="10"/>
      <c r="P34" s="10"/>
      <c r="Q34" s="10"/>
      <c r="R34" s="10"/>
      <c r="S34" s="10"/>
      <c r="T34" s="10"/>
      <c r="U34" s="10"/>
    </row>
    <row r="35" spans="1:21" ht="38.25">
      <c r="A35" s="14" t="s">
        <v>26</v>
      </c>
      <c r="B35" s="13"/>
      <c r="C35" s="15"/>
      <c r="D35" s="10"/>
      <c r="E35" s="13"/>
      <c r="F35" s="10"/>
      <c r="G35" s="10"/>
      <c r="H35" s="13"/>
      <c r="I35" s="11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2.75">
      <c r="A36" s="14" t="s">
        <v>14</v>
      </c>
      <c r="B36" s="13"/>
      <c r="C36" s="15"/>
      <c r="D36" s="10"/>
      <c r="E36" s="13"/>
      <c r="F36" s="10"/>
      <c r="G36" s="10"/>
      <c r="H36" s="13"/>
      <c r="I36" s="11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12.75">
      <c r="A37" s="14" t="s">
        <v>22</v>
      </c>
      <c r="B37" s="16">
        <v>33170000</v>
      </c>
      <c r="C37" s="15">
        <f t="shared" si="0"/>
        <v>33170000</v>
      </c>
      <c r="D37" s="10"/>
      <c r="E37" s="13">
        <f>37500000-4330000</f>
        <v>33170000</v>
      </c>
      <c r="F37" s="10"/>
      <c r="G37" s="10"/>
      <c r="H37" s="13"/>
      <c r="I37" s="11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12.75">
      <c r="A38" s="14" t="s">
        <v>23</v>
      </c>
      <c r="B38" s="13">
        <v>7500000</v>
      </c>
      <c r="C38" s="15">
        <f t="shared" si="0"/>
        <v>7500000</v>
      </c>
      <c r="D38" s="10"/>
      <c r="E38" s="13">
        <v>7500000</v>
      </c>
      <c r="F38" s="10"/>
      <c r="G38" s="10"/>
      <c r="H38" s="13"/>
      <c r="I38" s="11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ht="12.75">
      <c r="A39" s="14" t="s">
        <v>18</v>
      </c>
      <c r="B39" s="13">
        <v>3900000</v>
      </c>
      <c r="C39" s="15">
        <f t="shared" si="0"/>
        <v>3900000</v>
      </c>
      <c r="D39" s="10"/>
      <c r="E39" s="13">
        <v>3900000</v>
      </c>
      <c r="F39" s="10"/>
      <c r="G39" s="10"/>
      <c r="H39" s="13"/>
      <c r="I39" s="11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ht="12.75">
      <c r="A40" s="14" t="s">
        <v>19</v>
      </c>
      <c r="B40" s="13">
        <v>3900000</v>
      </c>
      <c r="C40" s="15">
        <f t="shared" si="0"/>
        <v>3900000</v>
      </c>
      <c r="D40" s="10"/>
      <c r="E40" s="13">
        <v>3900000</v>
      </c>
      <c r="F40" s="10"/>
      <c r="G40" s="10"/>
      <c r="H40" s="13"/>
      <c r="I40" s="11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ht="12.75">
      <c r="A41" s="14" t="s">
        <v>20</v>
      </c>
      <c r="B41" s="13">
        <v>1530000</v>
      </c>
      <c r="C41" s="15">
        <f t="shared" si="0"/>
        <v>1530000</v>
      </c>
      <c r="D41" s="10"/>
      <c r="E41" s="13">
        <v>1530000</v>
      </c>
      <c r="F41" s="10"/>
      <c r="G41" s="10"/>
      <c r="H41" s="13"/>
      <c r="I41" s="11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ht="38.25">
      <c r="A42" s="14" t="s">
        <v>27</v>
      </c>
      <c r="B42" s="13"/>
      <c r="C42" s="15"/>
      <c r="D42" s="10"/>
      <c r="E42" s="13"/>
      <c r="F42" s="10"/>
      <c r="G42" s="10"/>
      <c r="H42" s="13"/>
      <c r="I42" s="11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ht="12.75">
      <c r="A43" s="14" t="s">
        <v>14</v>
      </c>
      <c r="B43" s="13"/>
      <c r="C43" s="15"/>
      <c r="D43" s="10"/>
      <c r="E43" s="13"/>
      <c r="F43" s="10"/>
      <c r="G43" s="10"/>
      <c r="H43" s="13"/>
      <c r="I43" s="11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ht="12.75">
      <c r="A44" s="14" t="s">
        <v>22</v>
      </c>
      <c r="B44" s="13">
        <v>30000000</v>
      </c>
      <c r="C44" s="15">
        <f t="shared" si="0"/>
        <v>30000000</v>
      </c>
      <c r="D44" s="10"/>
      <c r="E44" s="10"/>
      <c r="F44" s="10"/>
      <c r="G44" s="10"/>
      <c r="H44" s="13"/>
      <c r="I44" s="13"/>
      <c r="J44" s="10"/>
      <c r="K44" s="10"/>
      <c r="L44" s="10"/>
      <c r="M44" s="10"/>
      <c r="N44" s="13">
        <v>30000000</v>
      </c>
      <c r="O44" s="10"/>
      <c r="P44" s="10"/>
      <c r="Q44" s="10"/>
      <c r="R44" s="10"/>
      <c r="S44" s="10"/>
      <c r="T44" s="10"/>
      <c r="U44" s="10"/>
    </row>
    <row r="45" spans="1:21" ht="12.75">
      <c r="A45" s="14" t="s">
        <v>23</v>
      </c>
      <c r="B45" s="13">
        <v>7500000</v>
      </c>
      <c r="C45" s="15">
        <f t="shared" si="0"/>
        <v>7500000</v>
      </c>
      <c r="D45" s="10"/>
      <c r="E45" s="10"/>
      <c r="F45" s="10"/>
      <c r="G45" s="10"/>
      <c r="H45" s="13"/>
      <c r="I45" s="13"/>
      <c r="J45" s="10"/>
      <c r="K45" s="10"/>
      <c r="L45" s="10"/>
      <c r="M45" s="10"/>
      <c r="N45" s="13">
        <v>7500000</v>
      </c>
      <c r="O45" s="10"/>
      <c r="P45" s="10"/>
      <c r="Q45" s="10"/>
      <c r="R45" s="10"/>
      <c r="S45" s="10"/>
      <c r="T45" s="10"/>
      <c r="U45" s="10"/>
    </row>
    <row r="46" spans="1:21" ht="12.75">
      <c r="A46" s="17" t="s">
        <v>18</v>
      </c>
      <c r="B46" s="16">
        <f>3600000+4430000</f>
        <v>8030000</v>
      </c>
      <c r="C46" s="18">
        <f t="shared" si="0"/>
        <v>8030000</v>
      </c>
      <c r="D46" s="19"/>
      <c r="E46" s="19"/>
      <c r="F46" s="19"/>
      <c r="G46" s="19"/>
      <c r="H46" s="16"/>
      <c r="I46" s="16"/>
      <c r="J46" s="19"/>
      <c r="K46" s="19"/>
      <c r="L46" s="19"/>
      <c r="M46" s="19"/>
      <c r="N46" s="16">
        <f>3600000+4430000</f>
        <v>8030000</v>
      </c>
      <c r="O46" s="19"/>
      <c r="P46" s="19"/>
      <c r="Q46" s="19"/>
      <c r="R46" s="19"/>
      <c r="S46" s="19"/>
      <c r="T46" s="19"/>
      <c r="U46" s="19"/>
    </row>
    <row r="47" spans="1:21" ht="12.75">
      <c r="A47" s="14" t="s">
        <v>19</v>
      </c>
      <c r="B47" s="13">
        <v>4800000</v>
      </c>
      <c r="C47" s="15">
        <f t="shared" si="0"/>
        <v>4800000</v>
      </c>
      <c r="D47" s="10"/>
      <c r="E47" s="10"/>
      <c r="F47" s="10"/>
      <c r="G47" s="10"/>
      <c r="H47" s="13"/>
      <c r="I47" s="13"/>
      <c r="J47" s="10"/>
      <c r="K47" s="10"/>
      <c r="L47" s="10"/>
      <c r="M47" s="10"/>
      <c r="N47" s="13">
        <v>4800000</v>
      </c>
      <c r="O47" s="10"/>
      <c r="P47" s="10"/>
      <c r="Q47" s="10"/>
      <c r="R47" s="10"/>
      <c r="S47" s="10"/>
      <c r="T47" s="10"/>
      <c r="U47" s="10"/>
    </row>
    <row r="48" spans="1:21" ht="12.75">
      <c r="A48" s="14" t="s">
        <v>20</v>
      </c>
      <c r="B48" s="13">
        <v>1530000</v>
      </c>
      <c r="C48" s="15">
        <f t="shared" si="0"/>
        <v>1530000</v>
      </c>
      <c r="D48" s="10"/>
      <c r="E48" s="10"/>
      <c r="F48" s="10"/>
      <c r="G48" s="10"/>
      <c r="H48" s="13"/>
      <c r="I48" s="13"/>
      <c r="J48" s="10"/>
      <c r="K48" s="10"/>
      <c r="L48" s="10"/>
      <c r="M48" s="10"/>
      <c r="N48" s="13">
        <v>1530000</v>
      </c>
      <c r="O48" s="10"/>
      <c r="P48" s="10"/>
      <c r="Q48" s="10"/>
      <c r="R48" s="10"/>
      <c r="S48" s="10"/>
      <c r="T48" s="10"/>
      <c r="U48" s="10"/>
    </row>
    <row r="49" spans="1:21" ht="12.75">
      <c r="A49" s="20" t="s">
        <v>28</v>
      </c>
      <c r="B49" s="21">
        <f>SUM(B6:B48)</f>
        <v>250000000</v>
      </c>
      <c r="C49" s="21">
        <f t="shared" si="0"/>
        <v>355870000</v>
      </c>
      <c r="D49" s="22"/>
      <c r="E49" s="23">
        <f>SUM(E8:E48)</f>
        <v>50000000</v>
      </c>
      <c r="F49" s="24"/>
      <c r="G49" s="25"/>
      <c r="H49" s="21">
        <f>SUM(H8:H48)</f>
        <v>0</v>
      </c>
      <c r="I49" s="21">
        <f>SUM(I8:I48)</f>
        <v>105870000</v>
      </c>
      <c r="J49" s="21">
        <f>SUM(J8:J48)</f>
        <v>0</v>
      </c>
      <c r="K49" s="21">
        <f aca="true" t="shared" si="1" ref="K49:U49">SUM(K8:K48)</f>
        <v>0</v>
      </c>
      <c r="L49" s="21">
        <f t="shared" si="1"/>
        <v>0</v>
      </c>
      <c r="M49" s="21">
        <f t="shared" si="1"/>
        <v>0</v>
      </c>
      <c r="N49" s="21">
        <f t="shared" si="1"/>
        <v>200000000</v>
      </c>
      <c r="O49" s="21">
        <f t="shared" si="1"/>
        <v>0</v>
      </c>
      <c r="P49" s="21">
        <f t="shared" si="1"/>
        <v>0</v>
      </c>
      <c r="Q49" s="21">
        <f t="shared" si="1"/>
        <v>0</v>
      </c>
      <c r="R49" s="21">
        <f t="shared" si="1"/>
        <v>0</v>
      </c>
      <c r="S49" s="21">
        <f t="shared" si="1"/>
        <v>0</v>
      </c>
      <c r="T49" s="21">
        <f t="shared" si="1"/>
        <v>0</v>
      </c>
      <c r="U49" s="21">
        <f t="shared" si="1"/>
        <v>0</v>
      </c>
    </row>
    <row r="50" spans="1:21" ht="12.75">
      <c r="A50" s="26"/>
      <c r="B50" s="27"/>
      <c r="C50" s="15"/>
      <c r="D50" s="10"/>
      <c r="E50" s="10"/>
      <c r="F50" s="10"/>
      <c r="G50" s="10"/>
      <c r="H50" s="10"/>
      <c r="I50" s="11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12.75">
      <c r="A51" s="26"/>
      <c r="B51" s="27"/>
      <c r="C51" s="15"/>
      <c r="D51" s="10"/>
      <c r="E51" s="10"/>
      <c r="F51" s="10"/>
      <c r="G51" s="10"/>
      <c r="H51" s="10"/>
      <c r="I51" s="11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ht="12.75">
      <c r="A52" s="28"/>
      <c r="B52" s="13"/>
      <c r="C52" s="15"/>
      <c r="D52" s="10"/>
      <c r="E52" s="10"/>
      <c r="F52" s="10"/>
      <c r="G52" s="10"/>
      <c r="H52" s="10"/>
      <c r="I52" s="11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ht="38.25">
      <c r="A53" s="29" t="s">
        <v>29</v>
      </c>
      <c r="B53" s="13"/>
      <c r="C53" s="15"/>
      <c r="D53" s="10"/>
      <c r="E53" s="10"/>
      <c r="F53" s="10"/>
      <c r="G53" s="10"/>
      <c r="H53" s="10"/>
      <c r="I53" s="11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ht="25.5">
      <c r="A54" s="14" t="s">
        <v>30</v>
      </c>
      <c r="B54" s="13"/>
      <c r="C54" s="15"/>
      <c r="D54" s="10"/>
      <c r="E54" s="10"/>
      <c r="F54" s="10"/>
      <c r="G54" s="10"/>
      <c r="H54" s="10"/>
      <c r="I54" s="11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3"/>
      <c r="U54" s="10"/>
    </row>
    <row r="55" spans="1:21" ht="12.75">
      <c r="A55" s="30" t="s">
        <v>14</v>
      </c>
      <c r="B55" s="13"/>
      <c r="C55" s="15"/>
      <c r="D55" s="10"/>
      <c r="E55" s="13"/>
      <c r="F55" s="10"/>
      <c r="G55" s="13"/>
      <c r="H55" s="13"/>
      <c r="I55" s="11"/>
      <c r="J55" s="10"/>
      <c r="K55" s="10"/>
      <c r="L55" s="10"/>
      <c r="M55" s="13"/>
      <c r="N55" s="10"/>
      <c r="O55" s="10"/>
      <c r="P55" s="10"/>
      <c r="Q55" s="10"/>
      <c r="R55" s="10"/>
      <c r="S55" s="10"/>
      <c r="T55" s="13"/>
      <c r="U55" s="10"/>
    </row>
    <row r="56" spans="1:21" ht="12.75">
      <c r="A56" s="30" t="s">
        <v>22</v>
      </c>
      <c r="B56" s="13">
        <v>32000000</v>
      </c>
      <c r="C56" s="15">
        <f t="shared" si="0"/>
        <v>108000000</v>
      </c>
      <c r="D56" s="10"/>
      <c r="E56" s="13">
        <v>12000000</v>
      </c>
      <c r="F56" s="10"/>
      <c r="G56" s="13">
        <v>32000000</v>
      </c>
      <c r="H56" s="13"/>
      <c r="I56" s="11"/>
      <c r="J56" s="10"/>
      <c r="K56" s="10"/>
      <c r="L56" s="10"/>
      <c r="M56" s="13">
        <v>32000000</v>
      </c>
      <c r="N56" s="10"/>
      <c r="O56" s="10"/>
      <c r="P56" s="10"/>
      <c r="Q56" s="10"/>
      <c r="R56" s="10"/>
      <c r="S56" s="10"/>
      <c r="T56" s="13">
        <v>32000000</v>
      </c>
      <c r="U56" s="10"/>
    </row>
    <row r="57" spans="1:21" ht="12.75">
      <c r="A57" s="30" t="s">
        <v>23</v>
      </c>
      <c r="B57" s="13">
        <v>6000000</v>
      </c>
      <c r="C57" s="15">
        <f t="shared" si="0"/>
        <v>24000000</v>
      </c>
      <c r="D57" s="10"/>
      <c r="E57" s="13">
        <v>6000000</v>
      </c>
      <c r="F57" s="10"/>
      <c r="G57" s="13">
        <v>6000000</v>
      </c>
      <c r="H57" s="13"/>
      <c r="I57" s="11"/>
      <c r="J57" s="10"/>
      <c r="K57" s="10"/>
      <c r="L57" s="10"/>
      <c r="M57" s="13">
        <v>6000000</v>
      </c>
      <c r="N57" s="10"/>
      <c r="O57" s="10"/>
      <c r="P57" s="10"/>
      <c r="Q57" s="10"/>
      <c r="R57" s="10"/>
      <c r="S57" s="10"/>
      <c r="T57" s="13">
        <v>6000000</v>
      </c>
      <c r="U57" s="10"/>
    </row>
    <row r="58" spans="1:21" ht="12.75">
      <c r="A58" s="30" t="s">
        <v>18</v>
      </c>
      <c r="B58" s="13">
        <v>3520000</v>
      </c>
      <c r="C58" s="15">
        <f t="shared" si="0"/>
        <v>14080000</v>
      </c>
      <c r="D58" s="10"/>
      <c r="E58" s="13">
        <v>3520000</v>
      </c>
      <c r="F58" s="10"/>
      <c r="G58" s="13">
        <v>3520000</v>
      </c>
      <c r="H58" s="13"/>
      <c r="I58" s="11"/>
      <c r="J58" s="10"/>
      <c r="K58" s="10"/>
      <c r="L58" s="10"/>
      <c r="M58" s="13">
        <v>3520000</v>
      </c>
      <c r="N58" s="10"/>
      <c r="O58" s="10"/>
      <c r="P58" s="10"/>
      <c r="Q58" s="10"/>
      <c r="R58" s="10"/>
      <c r="S58" s="10"/>
      <c r="T58" s="13">
        <v>3520000</v>
      </c>
      <c r="U58" s="10"/>
    </row>
    <row r="59" spans="1:21" ht="12.75">
      <c r="A59" s="30" t="s">
        <v>19</v>
      </c>
      <c r="B59" s="13">
        <v>4480000</v>
      </c>
      <c r="C59" s="15">
        <f t="shared" si="0"/>
        <v>17920000</v>
      </c>
      <c r="D59" s="10"/>
      <c r="E59" s="13">
        <v>4480000</v>
      </c>
      <c r="F59" s="10"/>
      <c r="G59" s="13">
        <v>4480000</v>
      </c>
      <c r="H59" s="13"/>
      <c r="I59" s="11"/>
      <c r="J59" s="10"/>
      <c r="K59" s="10"/>
      <c r="L59" s="10"/>
      <c r="M59" s="13">
        <v>4480000</v>
      </c>
      <c r="N59" s="10"/>
      <c r="O59" s="10"/>
      <c r="P59" s="10"/>
      <c r="Q59" s="10"/>
      <c r="R59" s="10"/>
      <c r="S59" s="10"/>
      <c r="T59" s="13">
        <v>4480000</v>
      </c>
      <c r="U59" s="10"/>
    </row>
    <row r="60" spans="1:21" ht="12.75">
      <c r="A60" s="30" t="s">
        <v>20</v>
      </c>
      <c r="B60" s="13">
        <v>1530000</v>
      </c>
      <c r="C60" s="15">
        <f t="shared" si="0"/>
        <v>6120000</v>
      </c>
      <c r="D60" s="10"/>
      <c r="E60" s="13">
        <v>1530000</v>
      </c>
      <c r="F60" s="10"/>
      <c r="G60" s="13">
        <v>1530000</v>
      </c>
      <c r="H60" s="13"/>
      <c r="I60" s="11"/>
      <c r="J60" s="10"/>
      <c r="K60" s="10"/>
      <c r="L60" s="10"/>
      <c r="M60" s="13">
        <v>1530000</v>
      </c>
      <c r="N60" s="10"/>
      <c r="O60" s="10"/>
      <c r="P60" s="10"/>
      <c r="Q60" s="10"/>
      <c r="R60" s="10"/>
      <c r="S60" s="10"/>
      <c r="T60" s="13">
        <v>1530000</v>
      </c>
      <c r="U60" s="10"/>
    </row>
    <row r="61" spans="1:21" ht="12.75">
      <c r="A61" s="14" t="s">
        <v>31</v>
      </c>
      <c r="B61" s="13"/>
      <c r="C61" s="15"/>
      <c r="D61" s="10"/>
      <c r="E61" s="13"/>
      <c r="F61" s="10"/>
      <c r="G61" s="13"/>
      <c r="H61" s="13"/>
      <c r="I61" s="11"/>
      <c r="J61" s="10"/>
      <c r="K61" s="10"/>
      <c r="L61" s="10"/>
      <c r="M61" s="13"/>
      <c r="N61" s="10"/>
      <c r="O61" s="10"/>
      <c r="P61" s="10"/>
      <c r="Q61" s="10"/>
      <c r="R61" s="10"/>
      <c r="S61" s="10"/>
      <c r="T61" s="13"/>
      <c r="U61" s="10"/>
    </row>
    <row r="62" spans="1:21" ht="12.75">
      <c r="A62" s="30" t="s">
        <v>14</v>
      </c>
      <c r="B62" s="13"/>
      <c r="C62" s="15"/>
      <c r="D62" s="10"/>
      <c r="E62" s="13"/>
      <c r="F62" s="10"/>
      <c r="G62" s="13"/>
      <c r="H62" s="13"/>
      <c r="I62" s="11"/>
      <c r="J62" s="10"/>
      <c r="K62" s="10"/>
      <c r="L62" s="10"/>
      <c r="M62" s="13"/>
      <c r="N62" s="10"/>
      <c r="O62" s="10"/>
      <c r="P62" s="10"/>
      <c r="Q62" s="10"/>
      <c r="R62" s="10"/>
      <c r="S62" s="10"/>
      <c r="T62" s="13"/>
      <c r="U62" s="10"/>
    </row>
    <row r="63" spans="1:21" ht="12.75">
      <c r="A63" s="30" t="s">
        <v>22</v>
      </c>
      <c r="B63" s="13">
        <v>20000000</v>
      </c>
      <c r="C63" s="15">
        <f t="shared" si="0"/>
        <v>67900000</v>
      </c>
      <c r="D63" s="10"/>
      <c r="E63" s="13">
        <f>10000000-2100000</f>
        <v>7900000</v>
      </c>
      <c r="F63" s="10"/>
      <c r="G63" s="13">
        <v>20000000</v>
      </c>
      <c r="H63" s="13"/>
      <c r="I63" s="11"/>
      <c r="J63" s="10"/>
      <c r="K63" s="10"/>
      <c r="L63" s="10"/>
      <c r="M63" s="13">
        <v>20000000</v>
      </c>
      <c r="N63" s="10"/>
      <c r="O63" s="10"/>
      <c r="P63" s="10"/>
      <c r="Q63" s="10"/>
      <c r="R63" s="10"/>
      <c r="S63" s="10"/>
      <c r="T63" s="13">
        <v>20000000</v>
      </c>
      <c r="U63" s="10"/>
    </row>
    <row r="64" spans="1:21" ht="12.75">
      <c r="A64" s="30" t="s">
        <v>23</v>
      </c>
      <c r="B64" s="13">
        <v>6000000</v>
      </c>
      <c r="C64" s="15">
        <f t="shared" si="0"/>
        <v>24000000</v>
      </c>
      <c r="D64" s="10"/>
      <c r="E64" s="13">
        <v>6000000</v>
      </c>
      <c r="F64" s="10"/>
      <c r="G64" s="13">
        <v>6000000</v>
      </c>
      <c r="H64" s="13"/>
      <c r="I64" s="11"/>
      <c r="J64" s="10"/>
      <c r="K64" s="10"/>
      <c r="L64" s="10"/>
      <c r="M64" s="13">
        <v>6000000</v>
      </c>
      <c r="N64" s="10"/>
      <c r="O64" s="10"/>
      <c r="P64" s="10"/>
      <c r="Q64" s="10"/>
      <c r="R64" s="10"/>
      <c r="S64" s="10"/>
      <c r="T64" s="13">
        <v>6000000</v>
      </c>
      <c r="U64" s="10"/>
    </row>
    <row r="65" spans="1:21" ht="12.75">
      <c r="A65" s="30" t="s">
        <v>18</v>
      </c>
      <c r="B65" s="13">
        <v>3520000</v>
      </c>
      <c r="C65" s="15">
        <f t="shared" si="0"/>
        <v>14080000</v>
      </c>
      <c r="D65" s="10"/>
      <c r="E65" s="13">
        <v>3520000</v>
      </c>
      <c r="F65" s="10"/>
      <c r="G65" s="13">
        <v>3520000</v>
      </c>
      <c r="H65" s="13"/>
      <c r="I65" s="11"/>
      <c r="J65" s="10"/>
      <c r="K65" s="10"/>
      <c r="L65" s="10"/>
      <c r="M65" s="13">
        <v>3520000</v>
      </c>
      <c r="N65" s="10"/>
      <c r="O65" s="10"/>
      <c r="P65" s="10"/>
      <c r="Q65" s="10"/>
      <c r="R65" s="10"/>
      <c r="S65" s="10"/>
      <c r="T65" s="13">
        <v>3520000</v>
      </c>
      <c r="U65" s="10"/>
    </row>
    <row r="66" spans="1:21" ht="12.75">
      <c r="A66" s="30" t="s">
        <v>19</v>
      </c>
      <c r="B66" s="13">
        <v>3520000</v>
      </c>
      <c r="C66" s="15">
        <f t="shared" si="0"/>
        <v>14080000</v>
      </c>
      <c r="D66" s="10"/>
      <c r="E66" s="13">
        <v>3520000</v>
      </c>
      <c r="F66" s="10"/>
      <c r="G66" s="13">
        <v>3520000</v>
      </c>
      <c r="H66" s="13"/>
      <c r="I66" s="11"/>
      <c r="J66" s="10"/>
      <c r="K66" s="10"/>
      <c r="L66" s="10"/>
      <c r="M66" s="13">
        <v>3520000</v>
      </c>
      <c r="N66" s="10"/>
      <c r="O66" s="10"/>
      <c r="P66" s="10"/>
      <c r="Q66" s="10"/>
      <c r="R66" s="10"/>
      <c r="S66" s="10"/>
      <c r="T66" s="13">
        <v>3520000</v>
      </c>
      <c r="U66" s="10"/>
    </row>
    <row r="67" spans="1:21" ht="12.75">
      <c r="A67" s="30" t="s">
        <v>20</v>
      </c>
      <c r="B67" s="13">
        <v>1530000</v>
      </c>
      <c r="C67" s="15">
        <f t="shared" si="0"/>
        <v>6120000</v>
      </c>
      <c r="D67" s="10"/>
      <c r="E67" s="13">
        <v>1530000</v>
      </c>
      <c r="F67" s="10"/>
      <c r="G67" s="13">
        <v>1530000</v>
      </c>
      <c r="H67" s="13"/>
      <c r="I67" s="11"/>
      <c r="J67" s="10"/>
      <c r="K67" s="10"/>
      <c r="L67" s="10"/>
      <c r="M67" s="13">
        <v>1530000</v>
      </c>
      <c r="N67" s="10"/>
      <c r="O67" s="10"/>
      <c r="P67" s="10"/>
      <c r="Q67" s="10"/>
      <c r="R67" s="10"/>
      <c r="S67" s="10"/>
      <c r="T67" s="13">
        <v>1530000</v>
      </c>
      <c r="U67" s="10"/>
    </row>
    <row r="68" spans="1:21" ht="38.25">
      <c r="A68" s="14" t="s">
        <v>32</v>
      </c>
      <c r="B68" s="13"/>
      <c r="C68" s="15"/>
      <c r="D68" s="10"/>
      <c r="E68" s="10"/>
      <c r="F68" s="10"/>
      <c r="G68" s="13"/>
      <c r="H68" s="13"/>
      <c r="I68" s="11"/>
      <c r="J68" s="10"/>
      <c r="K68" s="13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ht="12.75">
      <c r="A69" s="30" t="s">
        <v>14</v>
      </c>
      <c r="B69" s="13"/>
      <c r="C69" s="15"/>
      <c r="D69" s="10"/>
      <c r="E69" s="10"/>
      <c r="F69" s="10"/>
      <c r="G69" s="13"/>
      <c r="H69" s="13"/>
      <c r="I69" s="11"/>
      <c r="J69" s="10"/>
      <c r="K69" s="13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ht="12.75">
      <c r="A70" s="30" t="s">
        <v>22</v>
      </c>
      <c r="B70" s="13">
        <v>32000000</v>
      </c>
      <c r="C70" s="15">
        <f aca="true" t="shared" si="2" ref="C70:C81">SUM(D70:U70)</f>
        <v>96000000</v>
      </c>
      <c r="D70" s="10"/>
      <c r="E70" s="10"/>
      <c r="F70" s="10"/>
      <c r="G70" s="13">
        <v>32000000</v>
      </c>
      <c r="H70" s="13"/>
      <c r="I70" s="11"/>
      <c r="J70" s="10"/>
      <c r="K70" s="13">
        <v>32000000</v>
      </c>
      <c r="L70" s="10"/>
      <c r="M70" s="13">
        <v>12000000</v>
      </c>
      <c r="N70" s="10"/>
      <c r="O70" s="11">
        <f>B70-M70</f>
        <v>20000000</v>
      </c>
      <c r="P70" s="10"/>
      <c r="Q70" s="10"/>
      <c r="R70" s="10"/>
      <c r="S70" s="10"/>
      <c r="T70" s="10"/>
      <c r="U70" s="10"/>
    </row>
    <row r="71" spans="1:21" ht="12.75">
      <c r="A71" s="30" t="s">
        <v>23</v>
      </c>
      <c r="B71" s="13">
        <v>6000000</v>
      </c>
      <c r="C71" s="15">
        <f t="shared" si="2"/>
        <v>18000000</v>
      </c>
      <c r="D71" s="10"/>
      <c r="E71" s="10"/>
      <c r="F71" s="10"/>
      <c r="G71" s="13">
        <v>6000000</v>
      </c>
      <c r="H71" s="13"/>
      <c r="I71" s="11"/>
      <c r="J71" s="10"/>
      <c r="K71" s="13">
        <v>6000000</v>
      </c>
      <c r="L71" s="10"/>
      <c r="M71" s="13">
        <v>6000000</v>
      </c>
      <c r="N71" s="10"/>
      <c r="O71" s="10"/>
      <c r="P71" s="10"/>
      <c r="Q71" s="10"/>
      <c r="R71" s="10"/>
      <c r="S71" s="10"/>
      <c r="T71" s="10"/>
      <c r="U71" s="10"/>
    </row>
    <row r="72" spans="1:21" ht="12.75">
      <c r="A72" s="30" t="s">
        <v>18</v>
      </c>
      <c r="B72" s="13">
        <v>3520000</v>
      </c>
      <c r="C72" s="15">
        <f t="shared" si="2"/>
        <v>10560000</v>
      </c>
      <c r="D72" s="10"/>
      <c r="E72" s="10"/>
      <c r="F72" s="10"/>
      <c r="G72" s="13">
        <v>3520000</v>
      </c>
      <c r="H72" s="13"/>
      <c r="I72" s="11"/>
      <c r="J72" s="10"/>
      <c r="K72" s="13">
        <v>3520000</v>
      </c>
      <c r="L72" s="10"/>
      <c r="M72" s="13">
        <v>3520000</v>
      </c>
      <c r="N72" s="10"/>
      <c r="O72" s="10"/>
      <c r="P72" s="10"/>
      <c r="Q72" s="10"/>
      <c r="R72" s="10"/>
      <c r="S72" s="10"/>
      <c r="T72" s="10"/>
      <c r="U72" s="10"/>
    </row>
    <row r="73" spans="1:21" ht="12.75">
      <c r="A73" s="30" t="s">
        <v>19</v>
      </c>
      <c r="B73" s="13">
        <v>4480000</v>
      </c>
      <c r="C73" s="15">
        <f t="shared" si="2"/>
        <v>13440000</v>
      </c>
      <c r="D73" s="10"/>
      <c r="E73" s="10"/>
      <c r="F73" s="10"/>
      <c r="G73" s="13">
        <v>4480000</v>
      </c>
      <c r="H73" s="13"/>
      <c r="I73" s="11"/>
      <c r="J73" s="10"/>
      <c r="K73" s="13">
        <v>4480000</v>
      </c>
      <c r="L73" s="10"/>
      <c r="M73" s="13">
        <v>4480000</v>
      </c>
      <c r="N73" s="10"/>
      <c r="O73" s="10"/>
      <c r="P73" s="10"/>
      <c r="Q73" s="10"/>
      <c r="R73" s="10"/>
      <c r="S73" s="10"/>
      <c r="T73" s="10"/>
      <c r="U73" s="10"/>
    </row>
    <row r="74" spans="1:21" ht="12.75">
      <c r="A74" s="30" t="s">
        <v>20</v>
      </c>
      <c r="B74" s="13">
        <v>1530000</v>
      </c>
      <c r="C74" s="15">
        <f t="shared" si="2"/>
        <v>4590000</v>
      </c>
      <c r="D74" s="10"/>
      <c r="E74" s="10"/>
      <c r="F74" s="10"/>
      <c r="G74" s="13">
        <v>1530000</v>
      </c>
      <c r="H74" s="13"/>
      <c r="I74" s="11"/>
      <c r="J74" s="10"/>
      <c r="K74" s="13">
        <v>1530000</v>
      </c>
      <c r="L74" s="10"/>
      <c r="M74" s="13">
        <v>1530000</v>
      </c>
      <c r="N74" s="10"/>
      <c r="O74" s="10"/>
      <c r="P74" s="10"/>
      <c r="Q74" s="10"/>
      <c r="R74" s="10"/>
      <c r="S74" s="10"/>
      <c r="T74" s="10"/>
      <c r="U74" s="10"/>
    </row>
    <row r="75" spans="1:21" ht="25.5">
      <c r="A75" s="14" t="s">
        <v>33</v>
      </c>
      <c r="B75" s="13"/>
      <c r="C75" s="15"/>
      <c r="D75" s="10"/>
      <c r="E75" s="10"/>
      <c r="F75" s="10"/>
      <c r="G75" s="13"/>
      <c r="H75" s="13"/>
      <c r="I75" s="11"/>
      <c r="J75" s="10"/>
      <c r="K75" s="13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2.75">
      <c r="A76" s="30" t="s">
        <v>14</v>
      </c>
      <c r="B76" s="13"/>
      <c r="C76" s="15"/>
      <c r="D76" s="10"/>
      <c r="E76" s="10"/>
      <c r="F76" s="10"/>
      <c r="G76" s="13"/>
      <c r="H76" s="13"/>
      <c r="I76" s="11"/>
      <c r="J76" s="10"/>
      <c r="K76" s="13"/>
      <c r="L76" s="10"/>
      <c r="M76" s="13"/>
      <c r="N76" s="10"/>
      <c r="O76" s="10"/>
      <c r="P76" s="10"/>
      <c r="Q76" s="10"/>
      <c r="R76" s="10"/>
      <c r="S76" s="10"/>
      <c r="T76" s="10"/>
      <c r="U76" s="10"/>
    </row>
    <row r="77" spans="1:21" ht="12.75">
      <c r="A77" s="30" t="s">
        <v>22</v>
      </c>
      <c r="B77" s="13">
        <v>20000000</v>
      </c>
      <c r="C77" s="15">
        <f t="shared" si="2"/>
        <v>60000000</v>
      </c>
      <c r="D77" s="10"/>
      <c r="E77" s="10"/>
      <c r="F77" s="10"/>
      <c r="G77" s="13">
        <v>20000000</v>
      </c>
      <c r="H77" s="13"/>
      <c r="I77" s="11"/>
      <c r="J77" s="10"/>
      <c r="K77" s="13">
        <v>20000000</v>
      </c>
      <c r="L77" s="10"/>
      <c r="M77" s="13">
        <f>5000000-3830000</f>
        <v>1170000</v>
      </c>
      <c r="N77" s="10"/>
      <c r="O77" s="11">
        <f>B77-M77</f>
        <v>18830000</v>
      </c>
      <c r="P77" s="10"/>
      <c r="Q77" s="10"/>
      <c r="R77" s="10"/>
      <c r="S77" s="10"/>
      <c r="T77" s="10"/>
      <c r="U77" s="10"/>
    </row>
    <row r="78" spans="1:21" ht="12.75">
      <c r="A78" s="30" t="s">
        <v>23</v>
      </c>
      <c r="B78" s="13">
        <v>6000000</v>
      </c>
      <c r="C78" s="15">
        <f t="shared" si="2"/>
        <v>18000000</v>
      </c>
      <c r="D78" s="10"/>
      <c r="E78" s="10"/>
      <c r="F78" s="10"/>
      <c r="G78" s="13">
        <v>6000000</v>
      </c>
      <c r="H78" s="13"/>
      <c r="I78" s="11"/>
      <c r="J78" s="10"/>
      <c r="K78" s="13">
        <v>6000000</v>
      </c>
      <c r="L78" s="10"/>
      <c r="M78" s="13">
        <v>0</v>
      </c>
      <c r="N78" s="10"/>
      <c r="O78" s="11">
        <f>B78-M78</f>
        <v>6000000</v>
      </c>
      <c r="P78" s="10"/>
      <c r="Q78" s="10"/>
      <c r="R78" s="10"/>
      <c r="S78" s="10"/>
      <c r="T78" s="10"/>
      <c r="U78" s="10"/>
    </row>
    <row r="79" spans="1:21" ht="12.75">
      <c r="A79" s="30" t="s">
        <v>18</v>
      </c>
      <c r="B79" s="13">
        <v>3520000</v>
      </c>
      <c r="C79" s="15">
        <f t="shared" si="2"/>
        <v>10560000</v>
      </c>
      <c r="D79" s="10"/>
      <c r="E79" s="10"/>
      <c r="F79" s="10"/>
      <c r="G79" s="13">
        <v>3520000</v>
      </c>
      <c r="H79" s="13"/>
      <c r="I79" s="11"/>
      <c r="J79" s="10"/>
      <c r="K79" s="13">
        <v>3520000</v>
      </c>
      <c r="L79" s="10"/>
      <c r="M79" s="13">
        <v>0</v>
      </c>
      <c r="N79" s="10"/>
      <c r="O79" s="11">
        <f>B79-M79</f>
        <v>3520000</v>
      </c>
      <c r="P79" s="10"/>
      <c r="Q79" s="10"/>
      <c r="R79" s="10"/>
      <c r="S79" s="10"/>
      <c r="T79" s="10"/>
      <c r="U79" s="10"/>
    </row>
    <row r="80" spans="1:21" ht="12.75">
      <c r="A80" s="30" t="s">
        <v>19</v>
      </c>
      <c r="B80" s="13">
        <v>3520000</v>
      </c>
      <c r="C80" s="15">
        <f t="shared" si="2"/>
        <v>10560000</v>
      </c>
      <c r="D80" s="10"/>
      <c r="E80" s="10"/>
      <c r="F80" s="10"/>
      <c r="G80" s="13">
        <v>3520000</v>
      </c>
      <c r="H80" s="13"/>
      <c r="I80" s="11"/>
      <c r="J80" s="10"/>
      <c r="K80" s="13">
        <v>3520000</v>
      </c>
      <c r="L80" s="10"/>
      <c r="M80" s="13">
        <v>0</v>
      </c>
      <c r="N80" s="10"/>
      <c r="O80" s="11">
        <f>B80-M80</f>
        <v>3520000</v>
      </c>
      <c r="P80" s="10"/>
      <c r="Q80" s="10"/>
      <c r="R80" s="10"/>
      <c r="S80" s="10"/>
      <c r="T80" s="10"/>
      <c r="U80" s="10"/>
    </row>
    <row r="81" spans="1:21" ht="12.75">
      <c r="A81" s="30" t="s">
        <v>20</v>
      </c>
      <c r="B81" s="13">
        <v>1530000</v>
      </c>
      <c r="C81" s="15">
        <f t="shared" si="2"/>
        <v>4590000</v>
      </c>
      <c r="D81" s="10"/>
      <c r="E81" s="10"/>
      <c r="F81" s="10"/>
      <c r="G81" s="13">
        <v>1530000</v>
      </c>
      <c r="H81" s="13"/>
      <c r="I81" s="11"/>
      <c r="J81" s="10"/>
      <c r="K81" s="13">
        <v>1530000</v>
      </c>
      <c r="L81" s="10"/>
      <c r="M81" s="13">
        <v>0</v>
      </c>
      <c r="N81" s="10"/>
      <c r="O81" s="11">
        <f>B81-M81</f>
        <v>1530000</v>
      </c>
      <c r="P81" s="10"/>
      <c r="Q81" s="10"/>
      <c r="R81" s="10"/>
      <c r="S81" s="10"/>
      <c r="T81" s="10"/>
      <c r="U81" s="10"/>
    </row>
    <row r="82" spans="1:21" ht="25.5">
      <c r="A82" s="14" t="s">
        <v>34</v>
      </c>
      <c r="B82" s="13"/>
      <c r="C82" s="15"/>
      <c r="D82" s="10"/>
      <c r="E82" s="13"/>
      <c r="F82" s="10"/>
      <c r="G82" s="13"/>
      <c r="H82" s="13"/>
      <c r="I82" s="11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1:21" ht="12.75">
      <c r="A83" s="30" t="s">
        <v>14</v>
      </c>
      <c r="B83" s="13"/>
      <c r="C83" s="15"/>
      <c r="D83" s="10"/>
      <c r="E83" s="10"/>
      <c r="F83" s="10"/>
      <c r="G83" s="13"/>
      <c r="H83" s="13"/>
      <c r="I83" s="11"/>
      <c r="J83" s="10"/>
      <c r="K83" s="10"/>
      <c r="L83" s="10"/>
      <c r="M83" s="10"/>
      <c r="N83" s="10"/>
      <c r="O83" s="10"/>
      <c r="P83" s="10"/>
      <c r="Q83" s="13"/>
      <c r="R83" s="10"/>
      <c r="S83" s="10"/>
      <c r="T83" s="10"/>
      <c r="U83" s="10"/>
    </row>
    <row r="84" spans="1:21" ht="12.75">
      <c r="A84" s="30" t="s">
        <v>22</v>
      </c>
      <c r="B84" s="13">
        <v>32000000</v>
      </c>
      <c r="C84" s="15">
        <f>SUM(D84:U84)</f>
        <v>32000000</v>
      </c>
      <c r="D84" s="10"/>
      <c r="E84" s="10"/>
      <c r="F84" s="10"/>
      <c r="G84" s="13"/>
      <c r="H84" s="13"/>
      <c r="I84" s="11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3">
        <v>32000000</v>
      </c>
      <c r="U84" s="10"/>
    </row>
    <row r="85" spans="1:21" ht="12.75">
      <c r="A85" s="30" t="s">
        <v>23</v>
      </c>
      <c r="B85" s="13">
        <v>6000000</v>
      </c>
      <c r="C85" s="15">
        <f>SUM(D85:U85)</f>
        <v>6000000</v>
      </c>
      <c r="D85" s="10"/>
      <c r="E85" s="10"/>
      <c r="F85" s="10"/>
      <c r="G85" s="13"/>
      <c r="H85" s="13"/>
      <c r="I85" s="11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3">
        <v>6000000</v>
      </c>
      <c r="U85" s="10"/>
    </row>
    <row r="86" spans="1:21" ht="12.75">
      <c r="A86" s="30" t="s">
        <v>18</v>
      </c>
      <c r="B86" s="13">
        <v>3520000</v>
      </c>
      <c r="C86" s="15">
        <f>SUM(D86:U86)</f>
        <v>3520000</v>
      </c>
      <c r="D86" s="10"/>
      <c r="E86" s="10"/>
      <c r="F86" s="10"/>
      <c r="G86" s="13"/>
      <c r="H86" s="13"/>
      <c r="I86" s="11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3">
        <v>3520000</v>
      </c>
      <c r="U86" s="10"/>
    </row>
    <row r="87" spans="1:21" ht="12.75">
      <c r="A87" s="30" t="s">
        <v>19</v>
      </c>
      <c r="B87" s="13">
        <v>4480000</v>
      </c>
      <c r="C87" s="15">
        <f>SUM(D87:U87)</f>
        <v>4480000</v>
      </c>
      <c r="D87" s="10"/>
      <c r="E87" s="10"/>
      <c r="F87" s="10"/>
      <c r="G87" s="13"/>
      <c r="H87" s="13"/>
      <c r="I87" s="11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3">
        <v>4480000</v>
      </c>
      <c r="U87" s="10"/>
    </row>
    <row r="88" spans="1:21" ht="12.75">
      <c r="A88" s="30" t="s">
        <v>20</v>
      </c>
      <c r="B88" s="13">
        <v>1530000</v>
      </c>
      <c r="C88" s="15">
        <f>SUM(D88:U88)</f>
        <v>1530000</v>
      </c>
      <c r="D88" s="10"/>
      <c r="E88" s="10"/>
      <c r="F88" s="10"/>
      <c r="G88" s="13"/>
      <c r="H88" s="13"/>
      <c r="I88" s="11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3">
        <v>1530000</v>
      </c>
      <c r="U88" s="10"/>
    </row>
    <row r="89" spans="1:21" ht="12.75">
      <c r="A89" s="14" t="s">
        <v>35</v>
      </c>
      <c r="B89" s="13"/>
      <c r="C89" s="15"/>
      <c r="D89" s="10"/>
      <c r="E89" s="10"/>
      <c r="F89" s="10"/>
      <c r="G89" s="13"/>
      <c r="H89" s="13"/>
      <c r="I89" s="11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3"/>
      <c r="U89" s="10"/>
    </row>
    <row r="90" spans="1:21" ht="12.75">
      <c r="A90" s="30" t="s">
        <v>14</v>
      </c>
      <c r="B90" s="13"/>
      <c r="C90" s="15"/>
      <c r="D90" s="10"/>
      <c r="E90" s="10"/>
      <c r="F90" s="10"/>
      <c r="G90" s="13"/>
      <c r="H90" s="13"/>
      <c r="I90" s="11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3"/>
      <c r="U90" s="10"/>
    </row>
    <row r="91" spans="1:21" ht="12.75">
      <c r="A91" s="30" t="s">
        <v>22</v>
      </c>
      <c r="B91" s="13">
        <v>22500000</v>
      </c>
      <c r="C91" s="15">
        <f>SUM(D91:U91)</f>
        <v>22500000</v>
      </c>
      <c r="D91" s="10"/>
      <c r="E91" s="10"/>
      <c r="F91" s="10"/>
      <c r="G91" s="13"/>
      <c r="H91" s="13"/>
      <c r="I91" s="11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3">
        <v>22500000</v>
      </c>
      <c r="U91" s="10"/>
    </row>
    <row r="92" spans="1:21" ht="12.75">
      <c r="A92" s="30" t="s">
        <v>36</v>
      </c>
      <c r="B92" s="13">
        <v>6000000</v>
      </c>
      <c r="C92" s="15">
        <f>SUM(D92:U92)</f>
        <v>6000000</v>
      </c>
      <c r="D92" s="10"/>
      <c r="E92" s="10"/>
      <c r="F92" s="10"/>
      <c r="G92" s="13"/>
      <c r="H92" s="13"/>
      <c r="I92" s="11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3">
        <v>6000000</v>
      </c>
      <c r="U92" s="10"/>
    </row>
    <row r="93" spans="1:21" ht="12.75">
      <c r="A93" s="30" t="s">
        <v>18</v>
      </c>
      <c r="B93" s="13">
        <v>3840000</v>
      </c>
      <c r="C93" s="15">
        <f>SUM(D93:U93)</f>
        <v>3840000</v>
      </c>
      <c r="D93" s="10"/>
      <c r="E93" s="10"/>
      <c r="F93" s="10"/>
      <c r="G93" s="13"/>
      <c r="H93" s="13"/>
      <c r="I93" s="11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3">
        <v>3840000</v>
      </c>
      <c r="U93" s="10"/>
    </row>
    <row r="94" spans="1:21" ht="12.75">
      <c r="A94" s="30" t="s">
        <v>19</v>
      </c>
      <c r="B94" s="13">
        <v>4032000</v>
      </c>
      <c r="C94" s="15">
        <f>SUM(D94:U94)</f>
        <v>4032000</v>
      </c>
      <c r="D94" s="10"/>
      <c r="E94" s="10"/>
      <c r="F94" s="10"/>
      <c r="G94" s="13"/>
      <c r="H94" s="13"/>
      <c r="I94" s="11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3">
        <v>4032000</v>
      </c>
      <c r="U94" s="10"/>
    </row>
    <row r="95" spans="1:21" ht="12.75">
      <c r="A95" s="30" t="s">
        <v>20</v>
      </c>
      <c r="B95" s="13">
        <v>1530000</v>
      </c>
      <c r="C95" s="15">
        <f>SUM(D95:U95)</f>
        <v>1530000</v>
      </c>
      <c r="D95" s="10"/>
      <c r="E95" s="10"/>
      <c r="F95" s="10"/>
      <c r="G95" s="13"/>
      <c r="H95" s="13"/>
      <c r="I95" s="11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3">
        <v>1530000</v>
      </c>
      <c r="U95" s="10"/>
    </row>
    <row r="96" spans="1:21" ht="12.75">
      <c r="A96" s="30" t="s">
        <v>37</v>
      </c>
      <c r="B96" s="13"/>
      <c r="C96" s="15"/>
      <c r="D96" s="10"/>
      <c r="E96" s="10"/>
      <c r="F96" s="10"/>
      <c r="G96" s="13"/>
      <c r="H96" s="13"/>
      <c r="I96" s="11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3"/>
      <c r="U96" s="10"/>
    </row>
    <row r="97" spans="1:21" ht="12.75">
      <c r="A97" s="30" t="s">
        <v>38</v>
      </c>
      <c r="B97" s="13">
        <v>268000</v>
      </c>
      <c r="C97" s="15">
        <f>SUM(D97:U97)</f>
        <v>268000</v>
      </c>
      <c r="D97" s="10"/>
      <c r="E97" s="10"/>
      <c r="F97" s="10"/>
      <c r="G97" s="13"/>
      <c r="H97" s="13"/>
      <c r="I97" s="11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3">
        <v>268000</v>
      </c>
      <c r="U97" s="10"/>
    </row>
    <row r="98" spans="1:21" ht="25.5">
      <c r="A98" s="17" t="s">
        <v>39</v>
      </c>
      <c r="B98" s="13"/>
      <c r="C98" s="15"/>
      <c r="D98" s="10"/>
      <c r="E98" s="10"/>
      <c r="F98" s="10"/>
      <c r="G98" s="13"/>
      <c r="H98" s="13"/>
      <c r="I98" s="11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3"/>
      <c r="U98" s="10"/>
    </row>
    <row r="99" spans="1:21" ht="12.75">
      <c r="A99" s="17" t="s">
        <v>14</v>
      </c>
      <c r="B99" s="13"/>
      <c r="C99" s="15"/>
      <c r="D99" s="10"/>
      <c r="E99" s="10"/>
      <c r="F99" s="10"/>
      <c r="G99" s="13"/>
      <c r="H99" s="13"/>
      <c r="I99" s="11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3"/>
      <c r="U99" s="10"/>
    </row>
    <row r="100" spans="1:21" ht="12.75">
      <c r="A100" s="17" t="s">
        <v>22</v>
      </c>
      <c r="B100" s="13">
        <v>40000000</v>
      </c>
      <c r="C100" s="15"/>
      <c r="D100" s="10"/>
      <c r="E100" s="10"/>
      <c r="F100" s="10"/>
      <c r="G100" s="13"/>
      <c r="H100" s="13"/>
      <c r="I100" s="11"/>
      <c r="J100" s="10"/>
      <c r="K100" s="13">
        <f>20000000-16670000</f>
        <v>3330000</v>
      </c>
      <c r="L100" s="10"/>
      <c r="M100" s="10"/>
      <c r="N100" s="10"/>
      <c r="O100" s="10"/>
      <c r="P100" s="10"/>
      <c r="Q100" s="10"/>
      <c r="R100" s="10"/>
      <c r="S100" s="10"/>
      <c r="T100" s="13">
        <v>40000000</v>
      </c>
      <c r="U100" s="10"/>
    </row>
    <row r="101" spans="1:21" ht="12.75">
      <c r="A101" s="17" t="s">
        <v>23</v>
      </c>
      <c r="B101" s="13">
        <f>17500000+7340000</f>
        <v>24840000</v>
      </c>
      <c r="C101" s="15"/>
      <c r="D101" s="10"/>
      <c r="E101" s="10"/>
      <c r="F101" s="10"/>
      <c r="G101" s="13"/>
      <c r="H101" s="13"/>
      <c r="I101" s="11"/>
      <c r="J101" s="10"/>
      <c r="K101" s="13">
        <v>6000000</v>
      </c>
      <c r="L101" s="10"/>
      <c r="M101" s="10"/>
      <c r="N101" s="10"/>
      <c r="O101" s="10"/>
      <c r="P101" s="10"/>
      <c r="Q101" s="10"/>
      <c r="R101" s="10"/>
      <c r="S101" s="10"/>
      <c r="T101" s="13">
        <f>17500000+7340000</f>
        <v>24840000</v>
      </c>
      <c r="U101" s="10"/>
    </row>
    <row r="102" spans="1:21" ht="12.75">
      <c r="A102" s="17" t="s">
        <v>18</v>
      </c>
      <c r="B102" s="16">
        <f>3600000+4430000</f>
        <v>8030000</v>
      </c>
      <c r="C102" s="15"/>
      <c r="D102" s="10"/>
      <c r="E102" s="10"/>
      <c r="F102" s="10"/>
      <c r="G102" s="13"/>
      <c r="H102" s="13"/>
      <c r="I102" s="11"/>
      <c r="J102" s="10"/>
      <c r="K102" s="13">
        <v>3520000</v>
      </c>
      <c r="L102" s="10"/>
      <c r="M102" s="10"/>
      <c r="N102" s="10"/>
      <c r="O102" s="10"/>
      <c r="P102" s="10"/>
      <c r="Q102" s="10"/>
      <c r="R102" s="10"/>
      <c r="S102" s="10"/>
      <c r="T102" s="16">
        <f>3600000+4430000</f>
        <v>8030000</v>
      </c>
      <c r="U102" s="10"/>
    </row>
    <row r="103" spans="1:21" ht="12.75">
      <c r="A103" s="17" t="s">
        <v>19</v>
      </c>
      <c r="B103" s="13">
        <v>6800000</v>
      </c>
      <c r="C103" s="15"/>
      <c r="D103" s="10"/>
      <c r="E103" s="10"/>
      <c r="F103" s="10"/>
      <c r="G103" s="13"/>
      <c r="H103" s="13"/>
      <c r="I103" s="11"/>
      <c r="J103" s="10"/>
      <c r="K103" s="13">
        <v>3520000</v>
      </c>
      <c r="L103" s="10"/>
      <c r="M103" s="10"/>
      <c r="N103" s="10"/>
      <c r="O103" s="10"/>
      <c r="P103" s="10"/>
      <c r="Q103" s="10"/>
      <c r="R103" s="10"/>
      <c r="S103" s="10"/>
      <c r="T103" s="13">
        <v>6800000</v>
      </c>
      <c r="U103" s="10"/>
    </row>
    <row r="104" spans="1:21" ht="12.75">
      <c r="A104" s="17" t="s">
        <v>20</v>
      </c>
      <c r="B104" s="13">
        <v>2530000</v>
      </c>
      <c r="C104" s="15"/>
      <c r="D104" s="10"/>
      <c r="E104" s="10"/>
      <c r="F104" s="10"/>
      <c r="G104" s="13"/>
      <c r="H104" s="13"/>
      <c r="I104" s="11"/>
      <c r="J104" s="10"/>
      <c r="K104" s="13">
        <v>1530000</v>
      </c>
      <c r="L104" s="10"/>
      <c r="M104" s="10"/>
      <c r="N104" s="10"/>
      <c r="O104" s="10"/>
      <c r="P104" s="10"/>
      <c r="Q104" s="10"/>
      <c r="R104" s="10"/>
      <c r="S104" s="10"/>
      <c r="T104" s="13">
        <v>2530000</v>
      </c>
      <c r="U104" s="10"/>
    </row>
    <row r="105" spans="1:21" ht="12.75">
      <c r="A105" s="20" t="s">
        <v>40</v>
      </c>
      <c r="B105" s="21">
        <f>SUM(B54:B104)</f>
        <v>332100000</v>
      </c>
      <c r="C105" s="21">
        <f>SUM(D105:U105)</f>
        <v>728400000</v>
      </c>
      <c r="D105" s="22"/>
      <c r="E105" s="31">
        <f>SUM(E55:E97)</f>
        <v>50000000</v>
      </c>
      <c r="F105" s="22"/>
      <c r="G105" s="31">
        <f>SUM(G55:G97)</f>
        <v>164200000</v>
      </c>
      <c r="H105" s="21">
        <f>SUM(H54:H104)</f>
        <v>0</v>
      </c>
      <c r="I105" s="21">
        <f>SUM(I54:I104)</f>
        <v>0</v>
      </c>
      <c r="J105" s="21">
        <f>SUM(J54:J104)</f>
        <v>0</v>
      </c>
      <c r="K105" s="21">
        <f>SUM(K54:K104)</f>
        <v>100000000</v>
      </c>
      <c r="L105" s="21">
        <f>SUM(L54:L104)</f>
        <v>0</v>
      </c>
      <c r="M105" s="21">
        <f>SUM(M54:M104)</f>
        <v>110800000</v>
      </c>
      <c r="N105" s="21">
        <f>SUM(N54:N104)</f>
        <v>0</v>
      </c>
      <c r="O105" s="21">
        <f>SUM(O54:O104)</f>
        <v>53400000</v>
      </c>
      <c r="P105" s="21">
        <f>SUM(P54:P104)</f>
        <v>0</v>
      </c>
      <c r="Q105" s="21">
        <f>SUM(Q54:Q104)</f>
        <v>0</v>
      </c>
      <c r="R105" s="21">
        <f>SUM(R54:R104)</f>
        <v>0</v>
      </c>
      <c r="S105" s="21">
        <f>SUM(S54:S104)</f>
        <v>0</v>
      </c>
      <c r="T105" s="21">
        <f>SUM(T54:T104)</f>
        <v>250000000</v>
      </c>
      <c r="U105" s="21">
        <f>SUM(U54:U104)</f>
        <v>0</v>
      </c>
    </row>
    <row r="106" spans="1:21" ht="12.75">
      <c r="A106" s="32" t="s">
        <v>41</v>
      </c>
      <c r="B106" s="33">
        <f>B49+B105</f>
        <v>582100000</v>
      </c>
      <c r="C106" s="34">
        <f>SUM(D106:U106)</f>
        <v>1084270000</v>
      </c>
      <c r="D106" s="35"/>
      <c r="E106" s="33">
        <f>E49+E105</f>
        <v>100000000</v>
      </c>
      <c r="F106" s="33"/>
      <c r="G106" s="33">
        <f>G49+G105</f>
        <v>164200000</v>
      </c>
      <c r="H106" s="33">
        <f>H49+H105</f>
        <v>0</v>
      </c>
      <c r="I106" s="33">
        <f>I49+I105</f>
        <v>105870000</v>
      </c>
      <c r="J106" s="33">
        <f>J49+J105</f>
        <v>0</v>
      </c>
      <c r="K106" s="33">
        <f>K49+K105</f>
        <v>100000000</v>
      </c>
      <c r="L106" s="33">
        <f>L49+L105</f>
        <v>0</v>
      </c>
      <c r="M106" s="33">
        <f>M49+M105</f>
        <v>110800000</v>
      </c>
      <c r="N106" s="33">
        <f>N49+N105</f>
        <v>200000000</v>
      </c>
      <c r="O106" s="33">
        <f>O49+O105</f>
        <v>53400000</v>
      </c>
      <c r="P106" s="33">
        <f>P49+P105</f>
        <v>0</v>
      </c>
      <c r="Q106" s="33">
        <f>Q49+Q105</f>
        <v>0</v>
      </c>
      <c r="R106" s="33">
        <f>R49+R105</f>
        <v>0</v>
      </c>
      <c r="S106" s="33">
        <f>S49+S105</f>
        <v>0</v>
      </c>
      <c r="T106" s="33">
        <f>T49+T105</f>
        <v>250000000</v>
      </c>
      <c r="U106" s="33">
        <f>U49+U105</f>
        <v>0</v>
      </c>
    </row>
  </sheetData>
  <mergeCells count="11">
    <mergeCell ref="U2:U3"/>
    <mergeCell ref="A1:A2"/>
    <mergeCell ref="D1:I1"/>
    <mergeCell ref="J1:O1"/>
    <mergeCell ref="P1:U1"/>
    <mergeCell ref="E2:H2"/>
    <mergeCell ref="J2:J3"/>
    <mergeCell ref="K2:N2"/>
    <mergeCell ref="O2:O3"/>
    <mergeCell ref="P2:P3"/>
    <mergeCell ref="Q2:T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puskom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sutanto</dc:creator>
  <cp:keywords/>
  <dc:description/>
  <cp:lastModifiedBy>sutanto</cp:lastModifiedBy>
  <dcterms:created xsi:type="dcterms:W3CDTF">2010-08-08T08:21:35Z</dcterms:created>
  <dcterms:modified xsi:type="dcterms:W3CDTF">2010-08-08T08:22:07Z</dcterms:modified>
  <cp:category/>
  <cp:version/>
  <cp:contentType/>
  <cp:contentStatus/>
</cp:coreProperties>
</file>